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\FINANCIJSKI PLAN 2023\1. REBALANS\FINALE\"/>
    </mc:Choice>
  </mc:AlternateContent>
  <bookViews>
    <workbookView xWindow="-105" yWindow="-105" windowWidth="23250" windowHeight="12570" activeTab="2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3" l="1"/>
  <c r="E55" i="3" l="1"/>
  <c r="G55" i="3" l="1"/>
  <c r="F55" i="3"/>
  <c r="E8" i="7" l="1"/>
  <c r="G62" i="7"/>
  <c r="G79" i="7"/>
  <c r="G78" i="7" s="1"/>
  <c r="G77" i="7" s="1"/>
  <c r="F73" i="7"/>
  <c r="F72" i="7" s="1"/>
  <c r="F71" i="7" s="1"/>
  <c r="G73" i="7"/>
  <c r="G72" i="7" s="1"/>
  <c r="G71" i="7" s="1"/>
  <c r="G56" i="7"/>
  <c r="G53" i="7"/>
  <c r="F43" i="7"/>
  <c r="G40" i="7"/>
  <c r="G33" i="7"/>
  <c r="G32" i="7" s="1"/>
  <c r="G23" i="7"/>
  <c r="G20" i="7"/>
  <c r="G29" i="7"/>
  <c r="G26" i="7"/>
  <c r="G14" i="7"/>
  <c r="G11" i="7"/>
  <c r="G12" i="1"/>
  <c r="G13" i="1"/>
  <c r="G15" i="1"/>
  <c r="G16" i="1"/>
  <c r="G11" i="1"/>
  <c r="H14" i="1"/>
  <c r="H17" i="1" s="1"/>
  <c r="G17" i="1" s="1"/>
  <c r="G73" i="3"/>
  <c r="G47" i="3"/>
  <c r="G80" i="3"/>
  <c r="G65" i="3"/>
  <c r="E22" i="3"/>
  <c r="G36" i="3"/>
  <c r="E36" i="3"/>
  <c r="G25" i="3"/>
  <c r="G29" i="3"/>
  <c r="G33" i="3"/>
  <c r="G22" i="3"/>
  <c r="G20" i="3"/>
  <c r="G13" i="3"/>
  <c r="G14" i="1" l="1"/>
  <c r="G61" i="7"/>
  <c r="G50" i="7"/>
  <c r="G10" i="7"/>
  <c r="G9" i="7" s="1"/>
  <c r="G12" i="3"/>
  <c r="G41" i="3" s="1"/>
  <c r="G43" i="7"/>
  <c r="G46" i="7"/>
  <c r="G47" i="7"/>
  <c r="G68" i="3"/>
  <c r="G69" i="3"/>
  <c r="G78" i="3"/>
  <c r="G79" i="3"/>
  <c r="G49" i="7" l="1"/>
  <c r="G38" i="7"/>
  <c r="G67" i="3"/>
  <c r="E13" i="3"/>
  <c r="F36" i="7"/>
  <c r="F77" i="3"/>
  <c r="G77" i="3" s="1"/>
  <c r="F65" i="3"/>
  <c r="F25" i="3"/>
  <c r="F20" i="3"/>
  <c r="G76" i="3" l="1"/>
  <c r="G8" i="7"/>
  <c r="E12" i="3"/>
  <c r="G46" i="3"/>
  <c r="F34" i="7"/>
  <c r="F33" i="7" s="1"/>
  <c r="F32" i="7" s="1"/>
  <c r="G89" i="3" l="1"/>
  <c r="F89" i="3"/>
  <c r="E83" i="7" l="1"/>
  <c r="E41" i="3"/>
  <c r="G60" i="7" l="1"/>
  <c r="G83" i="7" l="1"/>
  <c r="G48" i="7"/>
</calcChain>
</file>

<file path=xl/sharedStrings.xml><?xml version="1.0" encoding="utf-8"?>
<sst xmlns="http://schemas.openxmlformats.org/spreadsheetml/2006/main" count="284" uniqueCount="137">
  <si>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</si>
  <si>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</si>
  <si>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</si>
  <si>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</si>
  <si>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</si>
  <si>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</si>
  <si>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</si>
  <si>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</si>
  <si>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</si>
  <si>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</si>
  <si>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</si>
  <si>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</si>
  <si>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</si>
  <si>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</si>
  <si>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</si>
  <si>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</si>
  <si>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</si>
  <si>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</si>
  <si>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</si>
  <si>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</si>
  <si>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</si>
  <si>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</si>
  <si>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</si>
  <si>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</si>
  <si>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</si>
  <si>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</si>
  <si>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</si>
  <si>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</si>
  <si>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</si>
  <si>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</si>
  <si>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</si>
  <si>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</si>
  <si>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</si>
  <si>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</si>
  <si>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</si>
  <si>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</si>
  <si>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</si>
  <si>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</si>
  <si>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</si>
  <si>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</si>
  <si>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</si>
  <si>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</si>
  <si>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</si>
  <si>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Plan za 2023.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</si>
  <si>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</si>
  <si>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</si>
  <si>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</si>
  <si>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</si>
  <si>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</si>
  <si>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</si>
  <si>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Prihodi za posebne namjene</t>
  </si>
  <si>
    <t>Opći prihodi i primici - DEC(6712)</t>
  </si>
  <si>
    <t>Prihodi od imovine</t>
  </si>
  <si>
    <t>Pomoći - Državni proračun</t>
  </si>
  <si>
    <t>Pomoći iz inozemstva</t>
  </si>
  <si>
    <t>Pomoći - HZZ</t>
  </si>
  <si>
    <t>Prihodi od upravnih i administrativnih pristojbi po posebnim propisima</t>
  </si>
  <si>
    <t>Prihodi od naknada s naslova osiguranja</t>
  </si>
  <si>
    <t>Prihodi od prodaje proizvoda i robe te pruženih usluga i prihodi od donacija</t>
  </si>
  <si>
    <t>Kapitalne donacije</t>
  </si>
  <si>
    <t>Kazne, upravne mjere i ostali prihodi</t>
  </si>
  <si>
    <t>Višak prihoda</t>
  </si>
  <si>
    <t>Pomoći HZZ</t>
  </si>
  <si>
    <t>Pomoći - državni proračun</t>
  </si>
  <si>
    <t>Financijski rashodi</t>
  </si>
  <si>
    <t>Pooći dane u inozemstvo i unutar općeg proračuna</t>
  </si>
  <si>
    <t>Naknade građanima i kućanstvima na temelju osiguranja i druge naknade</t>
  </si>
  <si>
    <t>Ostali rashodi</t>
  </si>
  <si>
    <t>Rashodi za dodatna ulaganja na nefinancijskoj imovini</t>
  </si>
  <si>
    <t>Rashodi za nabavu neproizveden dugotrajne imovine</t>
  </si>
  <si>
    <t>UKUPNO RASHODI</t>
  </si>
  <si>
    <t>07  Zdravstvo</t>
  </si>
  <si>
    <t>074 Službe javnog zdravstva</t>
  </si>
  <si>
    <t>PROGRAM 2512</t>
  </si>
  <si>
    <t>DJELATNOST USTANOVA U ZDRAVSTVU</t>
  </si>
  <si>
    <t>Podaktivnost A2512-01</t>
  </si>
  <si>
    <t>Administracija i upravljanje</t>
  </si>
  <si>
    <t>Izvor financiranja 11</t>
  </si>
  <si>
    <t>Izvor financiranja 31</t>
  </si>
  <si>
    <t>Naknade građanima i kućanstvima na temelju oiguranja i druge naknade</t>
  </si>
  <si>
    <t>Izvor financiranja 41</t>
  </si>
  <si>
    <t>Izvor financiranja 420410</t>
  </si>
  <si>
    <t>Izvor financiranja 57</t>
  </si>
  <si>
    <t>Podaktivnost A2512-02</t>
  </si>
  <si>
    <t>INVESTICIJSKO I TEKUĆE ODRŽAVANJE</t>
  </si>
  <si>
    <t>Izvor financiranja 54</t>
  </si>
  <si>
    <t>Izvor financiranja 72</t>
  </si>
  <si>
    <t>Prihodi od naknade s naslova osiguranja</t>
  </si>
  <si>
    <t>Podaktivnost K2512-03</t>
  </si>
  <si>
    <t>INVESTICIJKO ULAGANJE</t>
  </si>
  <si>
    <t>Rashodi za dodatna ulaganja na nefinacijskoj imovini</t>
  </si>
  <si>
    <t>Izvor financiranja 45</t>
  </si>
  <si>
    <t>Izvor financiranja 62</t>
  </si>
  <si>
    <t>PROGRAM 2514</t>
  </si>
  <si>
    <t>UNEPREĐENJE ZDRAVSTVENE ZAŠTITE I ZDRAVLJA</t>
  </si>
  <si>
    <t>Podaktivnost 2514-04</t>
  </si>
  <si>
    <t>Trening životnih vještina</t>
  </si>
  <si>
    <t>Podaktivnost 2514-06</t>
  </si>
  <si>
    <t>Mentalno zdravlje za sve</t>
  </si>
  <si>
    <t>Izvor financiranja 51</t>
  </si>
  <si>
    <t>Pomoći - Državni proraun</t>
  </si>
  <si>
    <t>Pomoći dane u inozemstvu i unutar općeg proračuna</t>
  </si>
  <si>
    <t>PROGRAM 4303</t>
  </si>
  <si>
    <t>PROJEKTI EU - zdravstvo</t>
  </si>
  <si>
    <t>Podaktivnost T4303-08</t>
  </si>
  <si>
    <t>Projekt  ON TIME</t>
  </si>
  <si>
    <t>SVEUKUPNO</t>
  </si>
  <si>
    <t>Pomoći - Grad, HZHZ</t>
  </si>
  <si>
    <t>Pomoći - Grad, HZJZ</t>
  </si>
  <si>
    <t>Izvor financiranja 53</t>
  </si>
  <si>
    <t>Plan za 2023.-EUR</t>
  </si>
  <si>
    <t>Plan za 2023./EUR</t>
  </si>
  <si>
    <t>Manjak prihoda iz 2022.g. za EU projekte</t>
  </si>
  <si>
    <t>Plan za 2023. / EUR</t>
  </si>
  <si>
    <t>ZAVOD ZA JAVNO ZDRAVSTVO ZADAR</t>
  </si>
  <si>
    <t>Odgovorna osoba:</t>
  </si>
  <si>
    <t>Zoran Škrgatić, dr. med.spec. psih.</t>
  </si>
  <si>
    <t>Višak/manjak prihoda</t>
  </si>
  <si>
    <t>UKUPNO</t>
  </si>
  <si>
    <t>povećanje / smanjenje</t>
  </si>
  <si>
    <t>Zadar, 15.05.2023.</t>
  </si>
  <si>
    <t>Zadar,15.05.2023.</t>
  </si>
  <si>
    <t>povećanje/smanjenje</t>
  </si>
  <si>
    <t>Višak prihoda poslovanja</t>
  </si>
  <si>
    <t>Manjak prhoda od nefinancijske imovine</t>
  </si>
  <si>
    <t>Ostali nespomenuti rashodi poslovanja</t>
  </si>
  <si>
    <t>Podaktivnost 2514-08</t>
  </si>
  <si>
    <t>All in - Projekt prevencije i liječenja ovisnosti o kockanju i novim tehnologijama</t>
  </si>
  <si>
    <t>Izvor financiranja 42010</t>
  </si>
  <si>
    <t xml:space="preserve"> 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</si>
  <si>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</si>
  <si>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PRVE IZMJENE I DOPUNE FINANCIJSKI PLAN PRORAČUNSKOG KORISNIKA JEDINICE LOKALNE I PODRUČNE (REGIONALNE) SAMOUPRAVE ZA 2023.  (1. REBALANS)</t>
  </si>
  <si>
    <t>PRVE IZMJENE I DOPUNE FINANCIJSKI PLAN PRORAČUNSKOG KORISNIKA JEDINICE LOKALNE I PODRUČNE (REGIONALNE) SAMOUPRAVE 
ZA 2023.  (1. REBALANS)</t>
  </si>
  <si>
    <t>1. izmjene i dopune financijskog plana za 2023.</t>
  </si>
  <si>
    <t>PRVE IZMJENE I DOPUNE FINANCIJSKI PLAN PRORAČUNSKOG KORISNIKA JEDINICE LOKALNE I PODRUČNE (REGIONALNE) SAMOUPRAVE ZA 2023. (1. REBALANS)</t>
  </si>
  <si>
    <t>Dodatna ulaganja na građevinskim objektima</t>
  </si>
  <si>
    <t>Broj: 01 - 1010/23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</si>
</sst>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3" fontId="0" fillId="0" borderId="0" xfId="0" applyNumberFormat="1"/>
    <xf numFmtId="4" fontId="0" fillId="0" borderId="0" xfId="0" applyNumberFormat="1"/>
    <xf numFmtId="0" fontId="1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3" fontId="3" fillId="3" borderId="3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1" fillId="5" borderId="3" xfId="0" applyFont="1" applyFill="1" applyBorder="1" applyAlignment="1">
      <alignment horizontal="left" vertical="center" wrapText="1"/>
    </xf>
    <xf numFmtId="3" fontId="6" fillId="5" borderId="3" xfId="0" applyNumberFormat="1" applyFont="1" applyFill="1" applyBorder="1" applyAlignment="1">
      <alignment horizontal="right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horizontal="center" vertical="center" wrapText="1"/>
    </xf>
    <xf numFmtId="3" fontId="6" fillId="8" borderId="3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3" fontId="18" fillId="2" borderId="3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/>
    </xf>
    <xf numFmtId="0" fontId="1" fillId="0" borderId="0" xfId="0" applyFont="1"/>
    <xf numFmtId="0" fontId="9" fillId="0" borderId="0" xfId="0" applyFont="1"/>
    <xf numFmtId="3" fontId="3" fillId="5" borderId="4" xfId="0" applyNumberFormat="1" applyFont="1" applyFill="1" applyBorder="1" applyAlignment="1">
      <alignment horizontal="right"/>
    </xf>
    <xf numFmtId="0" fontId="11" fillId="3" borderId="3" xfId="0" applyFont="1" applyFill="1" applyBorder="1" applyAlignment="1">
      <alignment horizontal="left" vertical="center" wrapText="1"/>
    </xf>
    <xf numFmtId="0" fontId="0" fillId="3" borderId="3" xfId="0" applyFill="1" applyBorder="1"/>
    <xf numFmtId="3" fontId="0" fillId="3" borderId="3" xfId="0" applyNumberFormat="1" applyFill="1" applyBorder="1"/>
    <xf numFmtId="0" fontId="9" fillId="5" borderId="3" xfId="0" applyFont="1" applyFill="1" applyBorder="1" applyAlignment="1">
      <alignment horizontal="left" vertical="center" wrapText="1"/>
    </xf>
    <xf numFmtId="0" fontId="10" fillId="5" borderId="3" xfId="0" quotePrefix="1" applyFont="1" applyFill="1" applyBorder="1" applyAlignment="1">
      <alignment horizontal="left" vertical="center"/>
    </xf>
    <xf numFmtId="0" fontId="10" fillId="0" borderId="3" xfId="0" quotePrefix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/>
    </xf>
    <xf numFmtId="0" fontId="17" fillId="0" borderId="3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/>
    </xf>
    <xf numFmtId="0" fontId="6" fillId="0" borderId="3" xfId="0" quotePrefix="1" applyFont="1" applyBorder="1" applyAlignment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6" fillId="0" borderId="3" xfId="0" quotePrefix="1" applyFont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/>
    </xf>
    <xf numFmtId="3" fontId="6" fillId="4" borderId="3" xfId="0" quotePrefix="1" applyNumberFormat="1" applyFont="1" applyFill="1" applyBorder="1" applyAlignment="1">
      <alignment horizontal="right"/>
    </xf>
    <xf numFmtId="0" fontId="20" fillId="4" borderId="4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3" fontId="20" fillId="7" borderId="3" xfId="0" applyNumberFormat="1" applyFont="1" applyFill="1" applyBorder="1" applyAlignment="1">
      <alignment horizontal="right"/>
    </xf>
    <xf numFmtId="3" fontId="21" fillId="7" borderId="3" xfId="0" applyNumberFormat="1" applyFont="1" applyFill="1" applyBorder="1" applyAlignment="1">
      <alignment horizontal="right"/>
    </xf>
    <xf numFmtId="3" fontId="20" fillId="3" borderId="3" xfId="0" applyNumberFormat="1" applyFont="1" applyFill="1" applyBorder="1" applyAlignment="1">
      <alignment horizontal="right"/>
    </xf>
    <xf numFmtId="0" fontId="20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3" fontId="20" fillId="2" borderId="3" xfId="0" applyNumberFormat="1" applyFont="1" applyFill="1" applyBorder="1" applyAlignment="1">
      <alignment horizontal="right"/>
    </xf>
    <xf numFmtId="3" fontId="21" fillId="2" borderId="3" xfId="0" applyNumberFormat="1" applyFont="1" applyFill="1" applyBorder="1" applyAlignment="1">
      <alignment horizontal="right"/>
    </xf>
    <xf numFmtId="4" fontId="20" fillId="2" borderId="3" xfId="0" applyNumberFormat="1" applyFont="1" applyFill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" fontId="21" fillId="2" borderId="3" xfId="0" applyNumberFormat="1" applyFont="1" applyFill="1" applyBorder="1" applyAlignment="1">
      <alignment horizontal="right"/>
    </xf>
    <xf numFmtId="0" fontId="21" fillId="0" borderId="2" xfId="0" applyFont="1" applyBorder="1" applyAlignment="1">
      <alignment horizontal="left" vertical="center" wrapText="1" indent="1"/>
    </xf>
    <xf numFmtId="0" fontId="21" fillId="0" borderId="4" xfId="0" applyFont="1" applyBorder="1" applyAlignment="1">
      <alignment horizontal="left" vertical="center" wrapText="1" indent="1"/>
    </xf>
    <xf numFmtId="0" fontId="20" fillId="2" borderId="1" xfId="0" applyFont="1" applyFill="1" applyBorder="1" applyAlignment="1">
      <alignment horizontal="left" vertical="center" wrapText="1" indent="1"/>
    </xf>
    <xf numFmtId="0" fontId="21" fillId="2" borderId="2" xfId="0" applyFont="1" applyFill="1" applyBorder="1" applyAlignment="1">
      <alignment horizontal="left" vertical="center" wrapText="1" indent="1"/>
    </xf>
    <xf numFmtId="0" fontId="21" fillId="2" borderId="4" xfId="0" applyFont="1" applyFill="1" applyBorder="1" applyAlignment="1">
      <alignment horizontal="left" vertical="center" wrapText="1" indent="1"/>
    </xf>
    <xf numFmtId="0" fontId="20" fillId="3" borderId="1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/>
    </xf>
    <xf numFmtId="0" fontId="20" fillId="3" borderId="4" xfId="0" applyFont="1" applyFill="1" applyBorder="1" applyAlignment="1">
      <alignment vertical="center"/>
    </xf>
    <xf numFmtId="3" fontId="21" fillId="3" borderId="3" xfId="0" applyNumberFormat="1" applyFont="1" applyFill="1" applyBorder="1" applyAlignment="1">
      <alignment horizontal="right"/>
    </xf>
    <xf numFmtId="0" fontId="21" fillId="2" borderId="1" xfId="0" applyFont="1" applyFill="1" applyBorder="1" applyAlignment="1">
      <alignment horizontal="left" vertical="center" wrapText="1" indent="1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4" xfId="0" applyFont="1" applyFill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left" vertical="center" wrapText="1"/>
    </xf>
    <xf numFmtId="0" fontId="21" fillId="6" borderId="4" xfId="0" applyFont="1" applyFill="1" applyBorder="1" applyAlignment="1">
      <alignment horizontal="left" vertical="center" wrapText="1"/>
    </xf>
    <xf numFmtId="3" fontId="21" fillId="6" borderId="3" xfId="0" applyNumberFormat="1" applyFont="1" applyFill="1" applyBorder="1" applyAlignment="1">
      <alignment horizontal="right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3" fillId="0" borderId="0" xfId="0" applyFont="1" applyAlignment="1">
      <alignment wrapText="1"/>
    </xf>
    <xf numFmtId="0" fontId="11" fillId="0" borderId="3" xfId="0" quotePrefix="1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0" fontId="11" fillId="0" borderId="3" xfId="0" quotePrefix="1" applyFont="1" applyBorder="1" applyAlignment="1">
      <alignment horizontal="left" vertical="center"/>
    </xf>
    <xf numFmtId="0" fontId="11" fillId="3" borderId="3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opLeftCell="A13" workbookViewId="0">
      <selection activeCell="K30" sqref="K30"/>
    </sheetView>
  </sheetViews>
  <sheetFormatPr defaultRowHeight="15" x14ac:dyDescent="0.25"/>
  <cols>
    <col min="5" max="5" width="20.85546875" customWidth="1"/>
    <col min="6" max="6" width="13.7109375" bestFit="1" customWidth="1"/>
    <col min="7" max="8" width="14.42578125" customWidth="1"/>
    <col min="9" max="9" width="11.7109375" bestFit="1" customWidth="1"/>
    <col min="10" max="10" width="9.85546875" bestFit="1" customWidth="1"/>
  </cols>
  <sheetData>
    <row r="1" spans="1:13" x14ac:dyDescent="0.25">
      <c r="A1" t="s">
        <v>114</v>
      </c>
    </row>
    <row r="2" spans="1:13" x14ac:dyDescent="0.25">
      <c r="A2" t="s">
        <v>120</v>
      </c>
    </row>
    <row r="3" spans="1:13" ht="15.6" customHeight="1" x14ac:dyDescent="0.25">
      <c r="A3" t="s">
        <v>136</v>
      </c>
    </row>
    <row r="4" spans="1:13" ht="69" customHeight="1" x14ac:dyDescent="0.25">
      <c r="A4" s="114" t="s">
        <v>132</v>
      </c>
      <c r="B4" s="114"/>
      <c r="C4" s="114"/>
      <c r="D4" s="114"/>
      <c r="E4" s="114"/>
      <c r="F4" s="114"/>
      <c r="G4" s="114"/>
      <c r="H4" s="114"/>
    </row>
    <row r="5" spans="1:13" ht="18" customHeight="1" x14ac:dyDescent="0.25">
      <c r="A5" s="5"/>
      <c r="B5" s="5"/>
      <c r="C5" s="5"/>
      <c r="D5" s="5"/>
      <c r="E5" s="5"/>
      <c r="F5" s="5"/>
      <c r="G5" s="5"/>
      <c r="H5" s="5"/>
    </row>
    <row r="6" spans="1:13" ht="15.75" x14ac:dyDescent="0.25">
      <c r="A6" s="114" t="s">
        <v>31</v>
      </c>
      <c r="B6" s="114"/>
      <c r="C6" s="114"/>
      <c r="D6" s="114"/>
      <c r="E6" s="114"/>
      <c r="F6" s="114"/>
      <c r="G6" s="116"/>
      <c r="H6" s="116"/>
    </row>
    <row r="7" spans="1:13" ht="18" x14ac:dyDescent="0.25">
      <c r="A7" s="5"/>
      <c r="B7" s="5"/>
      <c r="C7" s="5"/>
      <c r="D7" s="5"/>
      <c r="E7" s="5"/>
      <c r="F7" s="5"/>
      <c r="G7" s="6"/>
      <c r="H7" s="6"/>
    </row>
    <row r="8" spans="1:13" ht="18" customHeight="1" x14ac:dyDescent="0.25">
      <c r="A8" s="114" t="s">
        <v>39</v>
      </c>
      <c r="B8" s="115"/>
      <c r="C8" s="115"/>
      <c r="D8" s="115"/>
      <c r="E8" s="115"/>
      <c r="F8" s="115"/>
      <c r="G8" s="115"/>
      <c r="H8" s="115"/>
    </row>
    <row r="9" spans="1:13" ht="18" x14ac:dyDescent="0.25">
      <c r="A9" s="1"/>
      <c r="B9" s="2"/>
      <c r="C9" s="2"/>
      <c r="D9" s="2"/>
      <c r="E9" s="58"/>
      <c r="F9" s="59"/>
      <c r="G9" s="59"/>
      <c r="H9" s="59"/>
    </row>
    <row r="10" spans="1:13" ht="51" x14ac:dyDescent="0.25">
      <c r="A10" s="61"/>
      <c r="B10" s="61"/>
      <c r="C10" s="61"/>
      <c r="D10" s="62"/>
      <c r="E10" s="63"/>
      <c r="F10" s="41" t="s">
        <v>110</v>
      </c>
      <c r="G10" s="64" t="s">
        <v>119</v>
      </c>
      <c r="H10" s="41" t="s">
        <v>133</v>
      </c>
    </row>
    <row r="11" spans="1:13" x14ac:dyDescent="0.25">
      <c r="A11" s="117" t="s">
        <v>0</v>
      </c>
      <c r="B11" s="118"/>
      <c r="C11" s="118"/>
      <c r="D11" s="118"/>
      <c r="E11" s="119"/>
      <c r="F11" s="42">
        <v>8122927.8700000001</v>
      </c>
      <c r="G11" s="60">
        <f>SUM(H11-F11)</f>
        <v>61420.200000000186</v>
      </c>
      <c r="H11" s="42">
        <v>8184348.0700000003</v>
      </c>
      <c r="I11" s="31"/>
      <c r="J11" s="31"/>
      <c r="K11" s="31"/>
      <c r="L11" s="31"/>
      <c r="M11" s="31"/>
    </row>
    <row r="12" spans="1:13" x14ac:dyDescent="0.25">
      <c r="A12" s="120" t="s">
        <v>1</v>
      </c>
      <c r="B12" s="113"/>
      <c r="C12" s="113"/>
      <c r="D12" s="113"/>
      <c r="E12" s="121"/>
      <c r="F12" s="42">
        <v>8122927.8700000001</v>
      </c>
      <c r="G12" s="60">
        <f t="shared" ref="G12:G17" si="0">SUM(H12-F12)</f>
        <v>61420.200000000186</v>
      </c>
      <c r="H12" s="42">
        <v>8184348.0700000003</v>
      </c>
      <c r="I12" s="31"/>
      <c r="J12" s="31"/>
      <c r="K12" s="31"/>
      <c r="L12" s="31"/>
      <c r="M12" s="31"/>
    </row>
    <row r="13" spans="1:13" x14ac:dyDescent="0.25">
      <c r="A13" s="122" t="s">
        <v>2</v>
      </c>
      <c r="B13" s="121"/>
      <c r="C13" s="121"/>
      <c r="D13" s="121"/>
      <c r="E13" s="121"/>
      <c r="F13" s="42">
        <v>0</v>
      </c>
      <c r="G13" s="60">
        <f t="shared" si="0"/>
        <v>0</v>
      </c>
      <c r="H13" s="42">
        <v>0</v>
      </c>
      <c r="I13" s="31"/>
      <c r="J13" s="31"/>
      <c r="K13" s="31"/>
      <c r="L13" s="31"/>
      <c r="M13" s="31"/>
    </row>
    <row r="14" spans="1:13" x14ac:dyDescent="0.25">
      <c r="A14" s="65" t="s">
        <v>3</v>
      </c>
      <c r="B14" s="66"/>
      <c r="C14" s="66"/>
      <c r="D14" s="66"/>
      <c r="E14" s="66"/>
      <c r="F14" s="42">
        <v>8031604.6200000001</v>
      </c>
      <c r="G14" s="60">
        <f t="shared" si="0"/>
        <v>370985.35000000056</v>
      </c>
      <c r="H14" s="42">
        <f>SUM(H15:H16)</f>
        <v>8402589.9700000007</v>
      </c>
      <c r="I14" s="31"/>
      <c r="J14" s="31"/>
      <c r="K14" s="31"/>
      <c r="L14" s="31"/>
      <c r="M14" s="31"/>
    </row>
    <row r="15" spans="1:13" x14ac:dyDescent="0.25">
      <c r="A15" s="112" t="s">
        <v>4</v>
      </c>
      <c r="B15" s="113"/>
      <c r="C15" s="113"/>
      <c r="D15" s="113"/>
      <c r="E15" s="113"/>
      <c r="F15" s="42">
        <v>7714596.1900000004</v>
      </c>
      <c r="G15" s="60">
        <f t="shared" si="0"/>
        <v>366113.5</v>
      </c>
      <c r="H15" s="42">
        <v>8080709.6900000004</v>
      </c>
      <c r="I15" s="31"/>
      <c r="J15" s="31"/>
      <c r="K15" s="31"/>
      <c r="L15" s="31"/>
      <c r="M15" s="31"/>
    </row>
    <row r="16" spans="1:13" x14ac:dyDescent="0.25">
      <c r="A16" s="122" t="s">
        <v>5</v>
      </c>
      <c r="B16" s="121"/>
      <c r="C16" s="121"/>
      <c r="D16" s="121"/>
      <c r="E16" s="121"/>
      <c r="F16" s="42">
        <v>317008.43</v>
      </c>
      <c r="G16" s="60">
        <f t="shared" si="0"/>
        <v>4871.8500000000349</v>
      </c>
      <c r="H16" s="42">
        <v>321880.28000000003</v>
      </c>
      <c r="I16" s="31"/>
      <c r="J16" s="31"/>
      <c r="K16" s="31"/>
      <c r="L16" s="31"/>
      <c r="M16" s="31"/>
    </row>
    <row r="17" spans="1:13" x14ac:dyDescent="0.25">
      <c r="A17" s="123" t="s">
        <v>6</v>
      </c>
      <c r="B17" s="118"/>
      <c r="C17" s="118"/>
      <c r="D17" s="118"/>
      <c r="E17" s="118"/>
      <c r="F17" s="42">
        <v>91323.25</v>
      </c>
      <c r="G17" s="60">
        <f t="shared" si="0"/>
        <v>-309565.15000000037</v>
      </c>
      <c r="H17" s="42">
        <f>SUM(H11-H14)</f>
        <v>-218241.90000000037</v>
      </c>
      <c r="I17" s="31"/>
      <c r="J17" s="31"/>
      <c r="K17" s="31"/>
      <c r="L17" s="31"/>
      <c r="M17" s="31"/>
    </row>
    <row r="18" spans="1:13" ht="18" x14ac:dyDescent="0.25">
      <c r="A18" s="5"/>
      <c r="B18" s="7"/>
      <c r="C18" s="7"/>
      <c r="D18" s="7"/>
      <c r="E18" s="7"/>
      <c r="F18" s="3"/>
      <c r="G18" s="3"/>
      <c r="H18" s="3"/>
      <c r="I18" s="30"/>
    </row>
    <row r="19" spans="1:13" ht="18" customHeight="1" x14ac:dyDescent="0.25">
      <c r="A19" s="114" t="s">
        <v>40</v>
      </c>
      <c r="B19" s="115"/>
      <c r="C19" s="115"/>
      <c r="D19" s="115"/>
      <c r="E19" s="115"/>
      <c r="F19" s="115"/>
      <c r="G19" s="115"/>
      <c r="H19" s="115"/>
    </row>
    <row r="20" spans="1:13" ht="18" x14ac:dyDescent="0.25">
      <c r="A20" s="5"/>
      <c r="B20" s="7"/>
      <c r="C20" s="7"/>
      <c r="D20" s="7"/>
      <c r="E20" s="7"/>
      <c r="F20" s="3"/>
      <c r="G20" s="3"/>
      <c r="H20" s="3"/>
    </row>
    <row r="21" spans="1:13" ht="51" x14ac:dyDescent="0.25">
      <c r="A21" s="61"/>
      <c r="B21" s="61"/>
      <c r="C21" s="61"/>
      <c r="D21" s="62"/>
      <c r="E21" s="63"/>
      <c r="F21" s="41" t="s">
        <v>110</v>
      </c>
      <c r="G21" s="4" t="s">
        <v>119</v>
      </c>
      <c r="H21" s="41" t="s">
        <v>133</v>
      </c>
    </row>
    <row r="22" spans="1:13" ht="15.75" customHeight="1" x14ac:dyDescent="0.25">
      <c r="A22" s="120" t="s">
        <v>8</v>
      </c>
      <c r="B22" s="120"/>
      <c r="C22" s="120"/>
      <c r="D22" s="120"/>
      <c r="E22" s="120"/>
      <c r="F22" s="27"/>
      <c r="G22" s="27">
        <v>0</v>
      </c>
      <c r="H22" s="27"/>
    </row>
    <row r="23" spans="1:13" x14ac:dyDescent="0.25">
      <c r="A23" s="120" t="s">
        <v>9</v>
      </c>
      <c r="B23" s="113"/>
      <c r="C23" s="113"/>
      <c r="D23" s="113"/>
      <c r="E23" s="113"/>
      <c r="F23" s="27"/>
      <c r="G23" s="27">
        <v>0</v>
      </c>
      <c r="H23" s="27"/>
    </row>
    <row r="24" spans="1:13" x14ac:dyDescent="0.25">
      <c r="A24" s="123" t="s">
        <v>10</v>
      </c>
      <c r="B24" s="118"/>
      <c r="C24" s="118"/>
      <c r="D24" s="118"/>
      <c r="E24" s="118"/>
      <c r="F24" s="26"/>
      <c r="G24" s="26">
        <v>0</v>
      </c>
      <c r="H24" s="26"/>
    </row>
    <row r="25" spans="1:13" ht="18" x14ac:dyDescent="0.25">
      <c r="A25" s="22"/>
      <c r="B25" s="7"/>
      <c r="C25" s="7"/>
      <c r="D25" s="7"/>
      <c r="E25" s="7"/>
      <c r="F25" s="3"/>
      <c r="G25" s="3"/>
      <c r="H25" s="3"/>
    </row>
    <row r="26" spans="1:13" ht="18" x14ac:dyDescent="0.25">
      <c r="A26" s="22"/>
      <c r="B26" s="7"/>
      <c r="C26" s="7"/>
      <c r="D26" s="7"/>
      <c r="E26" s="7"/>
      <c r="F26" s="3"/>
      <c r="G26" s="3"/>
      <c r="H26" s="3"/>
    </row>
    <row r="27" spans="1:13" ht="18" customHeight="1" x14ac:dyDescent="0.25">
      <c r="A27" s="114" t="s">
        <v>47</v>
      </c>
      <c r="B27" s="115"/>
      <c r="C27" s="115"/>
      <c r="D27" s="115"/>
      <c r="E27" s="115"/>
      <c r="F27" s="115"/>
      <c r="G27" s="115"/>
      <c r="H27" s="115"/>
    </row>
    <row r="28" spans="1:13" ht="18" x14ac:dyDescent="0.25">
      <c r="A28" s="22"/>
      <c r="B28" s="7"/>
      <c r="C28" s="7"/>
      <c r="D28" s="7"/>
      <c r="E28" s="7"/>
      <c r="F28" s="3"/>
      <c r="G28" s="3"/>
      <c r="H28" s="3"/>
    </row>
    <row r="29" spans="1:13" ht="51" x14ac:dyDescent="0.25">
      <c r="A29" s="61"/>
      <c r="B29" s="61"/>
      <c r="C29" s="61"/>
      <c r="D29" s="62"/>
      <c r="E29" s="63"/>
      <c r="F29" s="41" t="s">
        <v>110</v>
      </c>
      <c r="G29" s="4" t="s">
        <v>119</v>
      </c>
      <c r="H29" s="41" t="s">
        <v>133</v>
      </c>
    </row>
    <row r="30" spans="1:13" ht="28.5" customHeight="1" x14ac:dyDescent="0.25">
      <c r="A30" s="128" t="s">
        <v>41</v>
      </c>
      <c r="B30" s="128"/>
      <c r="C30" s="128"/>
      <c r="D30" s="128"/>
      <c r="E30" s="128"/>
      <c r="F30" s="67">
        <v>-91323</v>
      </c>
      <c r="G30" s="27">
        <v>309564.86</v>
      </c>
      <c r="H30" s="27">
        <v>218241.61</v>
      </c>
      <c r="K30" s="30"/>
    </row>
    <row r="31" spans="1:13" ht="30" customHeight="1" x14ac:dyDescent="0.25">
      <c r="A31" s="129" t="s">
        <v>7</v>
      </c>
      <c r="B31" s="129"/>
      <c r="C31" s="129"/>
      <c r="D31" s="129"/>
      <c r="E31" s="129"/>
      <c r="F31" s="67">
        <v>-91323</v>
      </c>
      <c r="G31" s="27">
        <v>309564.86</v>
      </c>
      <c r="H31" s="27">
        <v>218241.61</v>
      </c>
    </row>
    <row r="34" spans="1:8" x14ac:dyDescent="0.25">
      <c r="A34" s="126" t="s">
        <v>11</v>
      </c>
      <c r="B34" s="127"/>
      <c r="C34" s="127"/>
      <c r="D34" s="127"/>
      <c r="E34" s="127"/>
      <c r="F34" s="27"/>
      <c r="G34" s="27">
        <v>0</v>
      </c>
      <c r="H34" s="27">
        <v>0</v>
      </c>
    </row>
    <row r="35" spans="1:8" ht="11.25" customHeight="1" x14ac:dyDescent="0.25">
      <c r="A35" s="17"/>
      <c r="B35" s="18"/>
      <c r="C35" s="18"/>
      <c r="D35" s="18"/>
      <c r="E35" s="18"/>
      <c r="F35" s="19"/>
      <c r="G35" s="19"/>
      <c r="H35" s="19"/>
    </row>
    <row r="36" spans="1:8" ht="40.5" hidden="1" customHeight="1" x14ac:dyDescent="0.25">
      <c r="A36" s="124" t="s">
        <v>48</v>
      </c>
      <c r="B36" s="125"/>
      <c r="C36" s="125"/>
      <c r="D36" s="125"/>
      <c r="E36" s="125"/>
      <c r="F36" s="125"/>
      <c r="G36" s="125"/>
      <c r="H36" s="125"/>
    </row>
    <row r="37" spans="1:8" ht="8.25" hidden="1" customHeight="1" x14ac:dyDescent="0.25"/>
    <row r="38" spans="1:8" ht="28.5" hidden="1" customHeight="1" x14ac:dyDescent="0.25">
      <c r="A38" s="124" t="s">
        <v>42</v>
      </c>
      <c r="B38" s="125"/>
      <c r="C38" s="125"/>
      <c r="D38" s="125"/>
      <c r="E38" s="125"/>
      <c r="F38" s="125"/>
      <c r="G38" s="125"/>
      <c r="H38" s="125"/>
    </row>
    <row r="40" spans="1:8" ht="46.5" customHeight="1" x14ac:dyDescent="0.25">
      <c r="A40" s="124" t="s">
        <v>130</v>
      </c>
      <c r="B40" s="125"/>
      <c r="C40" s="125"/>
      <c r="D40" s="125"/>
      <c r="E40" s="125"/>
      <c r="F40" s="125"/>
      <c r="G40" s="125"/>
      <c r="H40" s="125"/>
    </row>
    <row r="43" spans="1:8" x14ac:dyDescent="0.25">
      <c r="E43" s="48" t="s">
        <v>115</v>
      </c>
      <c r="F43" s="3"/>
    </row>
    <row r="44" spans="1:8" x14ac:dyDescent="0.25">
      <c r="E44" s="48" t="s">
        <v>116</v>
      </c>
      <c r="F44" s="3"/>
    </row>
  </sheetData>
  <mergeCells count="20">
    <mergeCell ref="A40:H40"/>
    <mergeCell ref="A27:H27"/>
    <mergeCell ref="A36:H36"/>
    <mergeCell ref="A34:E34"/>
    <mergeCell ref="A38:H38"/>
    <mergeCell ref="A30:E30"/>
    <mergeCell ref="A31:E31"/>
    <mergeCell ref="A22:E22"/>
    <mergeCell ref="A23:E23"/>
    <mergeCell ref="A24:E24"/>
    <mergeCell ref="A16:E16"/>
    <mergeCell ref="A17:E17"/>
    <mergeCell ref="A15:E15"/>
    <mergeCell ref="A8:H8"/>
    <mergeCell ref="A19:H19"/>
    <mergeCell ref="A4:H4"/>
    <mergeCell ref="A6:H6"/>
    <mergeCell ref="A11:E11"/>
    <mergeCell ref="A12:E12"/>
    <mergeCell ref="A13:E13"/>
  </mergeCell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topLeftCell="A88" zoomScale="117" zoomScaleNormal="117" workbookViewId="0">
      <selection activeCell="H12" sqref="H12"/>
    </sheetView>
  </sheetViews>
  <sheetFormatPr defaultRowHeight="15" x14ac:dyDescent="0.25"/>
  <cols>
    <col min="1" max="1" width="8.7109375" customWidth="1"/>
    <col min="2" max="2" width="9.42578125" customWidth="1"/>
    <col min="3" max="3" width="8.42578125" customWidth="1"/>
    <col min="4" max="4" width="25.28515625" customWidth="1"/>
    <col min="5" max="5" width="13" customWidth="1"/>
    <col min="6" max="6" width="11.42578125" customWidth="1"/>
    <col min="7" max="7" width="14.28515625" customWidth="1"/>
    <col min="8" max="8" width="13.140625" bestFit="1" customWidth="1"/>
    <col min="9" max="9" width="11.7109375" bestFit="1" customWidth="1"/>
    <col min="10" max="10" width="12.7109375" bestFit="1" customWidth="1"/>
    <col min="11" max="11" width="15.7109375" customWidth="1"/>
  </cols>
  <sheetData>
    <row r="1" spans="1:8" x14ac:dyDescent="0.25">
      <c r="A1" t="s">
        <v>114</v>
      </c>
    </row>
    <row r="2" spans="1:8" x14ac:dyDescent="0.25">
      <c r="A2" t="s">
        <v>121</v>
      </c>
    </row>
    <row r="3" spans="1:8" ht="63.75" customHeight="1" x14ac:dyDescent="0.25">
      <c r="A3" s="114" t="s">
        <v>131</v>
      </c>
      <c r="B3" s="114"/>
      <c r="C3" s="114"/>
      <c r="D3" s="114"/>
      <c r="E3" s="114"/>
      <c r="F3" s="114"/>
      <c r="G3" s="114"/>
    </row>
    <row r="4" spans="1:8" ht="18" customHeight="1" x14ac:dyDescent="0.25">
      <c r="A4" s="5"/>
      <c r="B4" s="5"/>
      <c r="C4" s="5"/>
      <c r="D4" s="5"/>
      <c r="E4" s="5"/>
      <c r="F4" s="5"/>
      <c r="G4" s="5"/>
    </row>
    <row r="5" spans="1:8" ht="15.75" customHeight="1" x14ac:dyDescent="0.25">
      <c r="A5" s="114" t="s">
        <v>31</v>
      </c>
      <c r="B5" s="114"/>
      <c r="C5" s="114"/>
      <c r="D5" s="114"/>
      <c r="E5" s="114"/>
      <c r="F5" s="114"/>
      <c r="G5" s="114"/>
    </row>
    <row r="6" spans="1:8" ht="18" x14ac:dyDescent="0.25">
      <c r="A6" s="5"/>
      <c r="B6" s="5"/>
      <c r="C6" s="5"/>
      <c r="D6" s="5"/>
      <c r="E6" s="5"/>
      <c r="F6" s="6"/>
      <c r="G6" s="6"/>
    </row>
    <row r="7" spans="1:8" ht="18" customHeight="1" x14ac:dyDescent="0.25">
      <c r="A7" s="114" t="s">
        <v>13</v>
      </c>
      <c r="B7" s="115"/>
      <c r="C7" s="115"/>
      <c r="D7" s="115"/>
      <c r="E7" s="115"/>
      <c r="F7" s="115"/>
      <c r="G7" s="115"/>
    </row>
    <row r="8" spans="1:8" ht="18" x14ac:dyDescent="0.25">
      <c r="A8" s="5"/>
      <c r="B8" s="5"/>
      <c r="C8" s="5"/>
      <c r="D8" s="5"/>
      <c r="E8" s="5"/>
      <c r="F8" s="6"/>
      <c r="G8" s="6"/>
    </row>
    <row r="9" spans="1:8" ht="15.75" x14ac:dyDescent="0.25">
      <c r="A9" s="114" t="s">
        <v>1</v>
      </c>
      <c r="B9" s="130"/>
      <c r="C9" s="130"/>
      <c r="D9" s="130"/>
      <c r="E9" s="130"/>
      <c r="F9" s="130"/>
      <c r="G9" s="130"/>
    </row>
    <row r="10" spans="1:8" ht="18" x14ac:dyDescent="0.25">
      <c r="A10" s="5"/>
      <c r="B10" s="5"/>
      <c r="C10" s="5"/>
      <c r="D10" s="5"/>
      <c r="E10" s="5"/>
      <c r="F10" s="6"/>
      <c r="G10" s="6"/>
    </row>
    <row r="11" spans="1:8" ht="51" x14ac:dyDescent="0.25">
      <c r="A11" s="21" t="s">
        <v>14</v>
      </c>
      <c r="B11" s="20" t="s">
        <v>15</v>
      </c>
      <c r="C11" s="20" t="s">
        <v>16</v>
      </c>
      <c r="D11" s="20" t="s">
        <v>12</v>
      </c>
      <c r="E11" s="21" t="s">
        <v>111</v>
      </c>
      <c r="F11" s="21" t="s">
        <v>119</v>
      </c>
      <c r="G11" s="21" t="s">
        <v>133</v>
      </c>
    </row>
    <row r="12" spans="1:8" ht="15.75" customHeight="1" x14ac:dyDescent="0.25">
      <c r="A12" s="50">
        <v>6</v>
      </c>
      <c r="B12" s="50"/>
      <c r="C12" s="50"/>
      <c r="D12" s="50" t="s">
        <v>17</v>
      </c>
      <c r="E12" s="34">
        <f>SUM(E13+E20+E22+E25+E29+E33)</f>
        <v>8122927.8399999999</v>
      </c>
      <c r="F12" s="34">
        <v>61420</v>
      </c>
      <c r="G12" s="34">
        <f>SUM(G13+G20+G22+G25+G29+G33)</f>
        <v>8184348.0699999994</v>
      </c>
      <c r="H12" s="30"/>
    </row>
    <row r="13" spans="1:8" ht="38.25" x14ac:dyDescent="0.25">
      <c r="A13" s="10"/>
      <c r="B13" s="14">
        <v>63</v>
      </c>
      <c r="C13" s="14"/>
      <c r="D13" s="10" t="s">
        <v>44</v>
      </c>
      <c r="E13" s="9">
        <f>SUM(E14:E19)</f>
        <v>529009.9</v>
      </c>
      <c r="F13" s="36">
        <v>23027.18</v>
      </c>
      <c r="G13" s="36">
        <f>SUM(G14:G19)</f>
        <v>556333.68999999994</v>
      </c>
    </row>
    <row r="14" spans="1:8" x14ac:dyDescent="0.25">
      <c r="A14" s="10"/>
      <c r="B14" s="14"/>
      <c r="C14" s="14">
        <v>11</v>
      </c>
      <c r="D14" s="14" t="s">
        <v>18</v>
      </c>
      <c r="E14" s="9">
        <v>0</v>
      </c>
      <c r="F14" s="9">
        <v>0</v>
      </c>
      <c r="G14" s="9">
        <v>0</v>
      </c>
    </row>
    <row r="15" spans="1:8" ht="22.5" customHeight="1" x14ac:dyDescent="0.25">
      <c r="A15" s="10"/>
      <c r="B15" s="14"/>
      <c r="C15" s="14">
        <v>41</v>
      </c>
      <c r="D15" s="16" t="s">
        <v>50</v>
      </c>
      <c r="E15" s="9">
        <v>48443.83</v>
      </c>
      <c r="F15" s="9">
        <v>0</v>
      </c>
      <c r="G15" s="9">
        <v>48443.83</v>
      </c>
    </row>
    <row r="16" spans="1:8" x14ac:dyDescent="0.25">
      <c r="A16" s="10"/>
      <c r="B16" s="14"/>
      <c r="C16" s="14">
        <v>51</v>
      </c>
      <c r="D16" s="16" t="s">
        <v>53</v>
      </c>
      <c r="E16" s="9">
        <v>152631.22</v>
      </c>
      <c r="F16" s="9">
        <v>79633.69</v>
      </c>
      <c r="G16" s="9">
        <v>232264.92</v>
      </c>
    </row>
    <row r="17" spans="1:7" x14ac:dyDescent="0.25">
      <c r="A17" s="10"/>
      <c r="B17" s="14"/>
      <c r="C17" s="14">
        <v>53</v>
      </c>
      <c r="D17" s="16" t="s">
        <v>107</v>
      </c>
      <c r="E17" s="9">
        <v>27042.29</v>
      </c>
      <c r="F17" s="9">
        <v>0</v>
      </c>
      <c r="G17" s="9">
        <v>27042</v>
      </c>
    </row>
    <row r="18" spans="1:7" x14ac:dyDescent="0.25">
      <c r="A18" s="10"/>
      <c r="B18" s="14"/>
      <c r="C18" s="14">
        <v>54</v>
      </c>
      <c r="D18" s="16" t="s">
        <v>54</v>
      </c>
      <c r="E18" s="9">
        <v>231213.09</v>
      </c>
      <c r="F18" s="43">
        <v>5648.15</v>
      </c>
      <c r="G18" s="43">
        <v>236861.24</v>
      </c>
    </row>
    <row r="19" spans="1:7" x14ac:dyDescent="0.25">
      <c r="A19" s="11"/>
      <c r="B19" s="11"/>
      <c r="C19" s="12">
        <v>57</v>
      </c>
      <c r="D19" s="12" t="s">
        <v>55</v>
      </c>
      <c r="E19" s="9">
        <v>69679.47</v>
      </c>
      <c r="F19" s="43">
        <v>-57957.77</v>
      </c>
      <c r="G19" s="43">
        <v>11721.7</v>
      </c>
    </row>
    <row r="20" spans="1:7" x14ac:dyDescent="0.25">
      <c r="A20" s="11"/>
      <c r="B20" s="11">
        <v>64</v>
      </c>
      <c r="C20" s="12"/>
      <c r="D20" s="25" t="s">
        <v>52</v>
      </c>
      <c r="E20" s="9">
        <v>729.97</v>
      </c>
      <c r="F20" s="44">
        <f>SUM(F21)</f>
        <v>0</v>
      </c>
      <c r="G20" s="44">
        <f>SUM(G21)</f>
        <v>729.97</v>
      </c>
    </row>
    <row r="21" spans="1:7" x14ac:dyDescent="0.25">
      <c r="A21" s="11"/>
      <c r="B21" s="11"/>
      <c r="C21" s="12">
        <v>31</v>
      </c>
      <c r="D21" s="12" t="s">
        <v>38</v>
      </c>
      <c r="E21" s="9">
        <v>729.97</v>
      </c>
      <c r="F21" s="43">
        <v>0</v>
      </c>
      <c r="G21" s="43">
        <v>729.97</v>
      </c>
    </row>
    <row r="22" spans="1:7" ht="38.25" x14ac:dyDescent="0.25">
      <c r="A22" s="11"/>
      <c r="B22" s="11">
        <v>65</v>
      </c>
      <c r="C22" s="12"/>
      <c r="D22" s="28" t="s">
        <v>56</v>
      </c>
      <c r="E22" s="9">
        <f>SUM(E23:E24)</f>
        <v>172539.65000000002</v>
      </c>
      <c r="F22" s="44">
        <v>34096.49</v>
      </c>
      <c r="G22" s="44">
        <f>SUM(G23:G24)</f>
        <v>206636.14</v>
      </c>
    </row>
    <row r="23" spans="1:7" x14ac:dyDescent="0.25">
      <c r="A23" s="11"/>
      <c r="B23" s="11"/>
      <c r="C23" s="12">
        <v>41</v>
      </c>
      <c r="D23" s="12" t="s">
        <v>50</v>
      </c>
      <c r="E23" s="9">
        <v>165903.51</v>
      </c>
      <c r="F23" s="43">
        <v>34096.49</v>
      </c>
      <c r="G23" s="43">
        <v>200000</v>
      </c>
    </row>
    <row r="24" spans="1:7" ht="25.5" x14ac:dyDescent="0.25">
      <c r="A24" s="11"/>
      <c r="B24" s="11"/>
      <c r="C24" s="46">
        <v>72</v>
      </c>
      <c r="D24" s="15" t="s">
        <v>57</v>
      </c>
      <c r="E24" s="9">
        <v>6636.14</v>
      </c>
      <c r="F24" s="43">
        <v>0</v>
      </c>
      <c r="G24" s="43">
        <v>6636.14</v>
      </c>
    </row>
    <row r="25" spans="1:7" ht="51" x14ac:dyDescent="0.25">
      <c r="A25" s="11"/>
      <c r="B25" s="11">
        <v>66</v>
      </c>
      <c r="C25" s="12"/>
      <c r="D25" s="29" t="s">
        <v>58</v>
      </c>
      <c r="E25" s="9">
        <v>2521733.36</v>
      </c>
      <c r="F25" s="44">
        <f>SUM(F26:F28)</f>
        <v>0</v>
      </c>
      <c r="G25" s="44">
        <f>SUM(G26:G28)</f>
        <v>2521733.36</v>
      </c>
    </row>
    <row r="26" spans="1:7" x14ac:dyDescent="0.25">
      <c r="A26" s="11"/>
      <c r="B26" s="11"/>
      <c r="C26" s="12">
        <v>31</v>
      </c>
      <c r="D26" s="12" t="s">
        <v>38</v>
      </c>
      <c r="E26" s="9">
        <v>2521733.36</v>
      </c>
      <c r="F26" s="43">
        <v>0</v>
      </c>
      <c r="G26" s="43">
        <v>2521733.36</v>
      </c>
    </row>
    <row r="27" spans="1:7" x14ac:dyDescent="0.25">
      <c r="A27" s="11"/>
      <c r="B27" s="11"/>
      <c r="C27" s="12">
        <v>54</v>
      </c>
      <c r="D27" s="12" t="s">
        <v>54</v>
      </c>
      <c r="E27" s="9">
        <v>0</v>
      </c>
      <c r="F27" s="9">
        <v>0</v>
      </c>
      <c r="G27" s="9">
        <v>0</v>
      </c>
    </row>
    <row r="28" spans="1:7" x14ac:dyDescent="0.25">
      <c r="A28" s="11"/>
      <c r="B28" s="11"/>
      <c r="C28" s="12">
        <v>62</v>
      </c>
      <c r="D28" s="12" t="s">
        <v>59</v>
      </c>
      <c r="E28" s="9">
        <v>0</v>
      </c>
      <c r="F28" s="9">
        <v>0</v>
      </c>
      <c r="G28" s="9">
        <v>0</v>
      </c>
    </row>
    <row r="29" spans="1:7" ht="51" x14ac:dyDescent="0.25">
      <c r="A29" s="11"/>
      <c r="B29" s="11">
        <v>67</v>
      </c>
      <c r="C29" s="12"/>
      <c r="D29" s="10" t="s">
        <v>45</v>
      </c>
      <c r="E29" s="9">
        <v>4898782.25</v>
      </c>
      <c r="F29" s="36"/>
      <c r="G29" s="36">
        <f>SUM(G30:G32)</f>
        <v>4898782.2</v>
      </c>
    </row>
    <row r="30" spans="1:7" x14ac:dyDescent="0.25">
      <c r="A30" s="11"/>
      <c r="B30" s="11"/>
      <c r="C30" s="12">
        <v>11</v>
      </c>
      <c r="D30" s="16" t="s">
        <v>18</v>
      </c>
      <c r="E30" s="9">
        <v>67672.05</v>
      </c>
      <c r="F30" s="9">
        <v>0</v>
      </c>
      <c r="G30" s="9">
        <v>67672</v>
      </c>
    </row>
    <row r="31" spans="1:7" ht="26.25" customHeight="1" x14ac:dyDescent="0.25">
      <c r="A31" s="11"/>
      <c r="B31" s="11"/>
      <c r="C31" s="12">
        <v>41</v>
      </c>
      <c r="D31" s="16" t="s">
        <v>50</v>
      </c>
      <c r="E31" s="9">
        <v>4778021.08</v>
      </c>
      <c r="F31" s="9">
        <v>0</v>
      </c>
      <c r="G31" s="9">
        <v>4778021.08</v>
      </c>
    </row>
    <row r="32" spans="1:7" ht="25.5" x14ac:dyDescent="0.25">
      <c r="A32" s="11"/>
      <c r="B32" s="11"/>
      <c r="C32" s="12">
        <v>45</v>
      </c>
      <c r="D32" s="14" t="s">
        <v>51</v>
      </c>
      <c r="E32" s="9">
        <v>53089.120000000003</v>
      </c>
      <c r="F32" s="9">
        <v>0</v>
      </c>
      <c r="G32" s="9">
        <v>53089.120000000003</v>
      </c>
    </row>
    <row r="33" spans="1:10" ht="25.5" x14ac:dyDescent="0.25">
      <c r="A33" s="11"/>
      <c r="B33" s="11">
        <v>68</v>
      </c>
      <c r="C33" s="12"/>
      <c r="D33" s="10" t="s">
        <v>60</v>
      </c>
      <c r="E33" s="9">
        <v>132.71</v>
      </c>
      <c r="F33" s="36">
        <v>0</v>
      </c>
      <c r="G33" s="36">
        <f>SUM(G34)</f>
        <v>132.71</v>
      </c>
    </row>
    <row r="34" spans="1:10" x14ac:dyDescent="0.25">
      <c r="A34" s="11"/>
      <c r="B34" s="11"/>
      <c r="C34" s="12">
        <v>31</v>
      </c>
      <c r="D34" s="16" t="s">
        <v>38</v>
      </c>
      <c r="E34" s="9">
        <v>132.71</v>
      </c>
      <c r="F34" s="9">
        <v>0</v>
      </c>
      <c r="G34" s="9">
        <v>132.71</v>
      </c>
    </row>
    <row r="35" spans="1:10" x14ac:dyDescent="0.25">
      <c r="A35" s="45">
        <v>9</v>
      </c>
      <c r="B35" s="45"/>
      <c r="C35" s="46"/>
      <c r="D35" s="57"/>
      <c r="E35" s="27"/>
      <c r="F35" s="35"/>
      <c r="G35" s="27"/>
    </row>
    <row r="36" spans="1:10" x14ac:dyDescent="0.25">
      <c r="A36" s="45"/>
      <c r="B36" s="45">
        <v>92</v>
      </c>
      <c r="C36" s="46"/>
      <c r="D36" s="46" t="s">
        <v>117</v>
      </c>
      <c r="E36" s="27">
        <f>SUM(E37:E39)</f>
        <v>-91323</v>
      </c>
      <c r="F36" s="35">
        <f>SUM(F37:F39)</f>
        <v>309564.85000000009</v>
      </c>
      <c r="G36" s="27">
        <f>SUM(G37:G39)</f>
        <v>218241.59000000008</v>
      </c>
    </row>
    <row r="37" spans="1:10" x14ac:dyDescent="0.25">
      <c r="A37" s="45"/>
      <c r="B37" s="45"/>
      <c r="C37" s="46">
        <v>42</v>
      </c>
      <c r="D37" s="46" t="s">
        <v>123</v>
      </c>
      <c r="E37" s="27">
        <v>0</v>
      </c>
      <c r="F37" s="35">
        <v>896376.17</v>
      </c>
      <c r="G37" s="27">
        <v>896376.17</v>
      </c>
    </row>
    <row r="38" spans="1:10" ht="25.5" x14ac:dyDescent="0.25">
      <c r="A38" s="45"/>
      <c r="B38" s="45"/>
      <c r="C38" s="12">
        <v>42</v>
      </c>
      <c r="D38" s="15" t="s">
        <v>112</v>
      </c>
      <c r="E38" s="9">
        <v>-91323</v>
      </c>
      <c r="F38" s="35">
        <v>4314.0200000000004</v>
      </c>
      <c r="G38" s="56">
        <v>-87009.24</v>
      </c>
    </row>
    <row r="39" spans="1:10" ht="25.5" x14ac:dyDescent="0.25">
      <c r="A39" s="45"/>
      <c r="B39" s="45"/>
      <c r="C39" s="46">
        <v>42</v>
      </c>
      <c r="D39" s="55" t="s">
        <v>124</v>
      </c>
      <c r="E39" s="27">
        <v>0</v>
      </c>
      <c r="F39" s="35">
        <v>-591125.34</v>
      </c>
      <c r="G39" s="56">
        <v>-591125.34</v>
      </c>
    </row>
    <row r="40" spans="1:10" x14ac:dyDescent="0.25">
      <c r="A40" s="14"/>
      <c r="B40" s="14"/>
      <c r="C40" s="12"/>
      <c r="D40" s="15"/>
      <c r="E40" s="9"/>
      <c r="F40" s="9"/>
      <c r="G40" s="9"/>
    </row>
    <row r="41" spans="1:10" x14ac:dyDescent="0.25">
      <c r="A41" s="131" t="s">
        <v>118</v>
      </c>
      <c r="B41" s="132"/>
      <c r="C41" s="133"/>
      <c r="D41" s="51"/>
      <c r="E41" s="52">
        <f>SUM(E12+E36)</f>
        <v>8031604.8399999999</v>
      </c>
      <c r="F41" s="52">
        <v>370985</v>
      </c>
      <c r="G41" s="52">
        <f>SUM(G12+G36)</f>
        <v>8402589.6600000001</v>
      </c>
      <c r="H41" s="30"/>
    </row>
    <row r="42" spans="1:10" x14ac:dyDescent="0.25">
      <c r="F42" s="30"/>
    </row>
    <row r="43" spans="1:10" ht="15.75" x14ac:dyDescent="0.25">
      <c r="A43" s="114" t="s">
        <v>19</v>
      </c>
      <c r="B43" s="130"/>
      <c r="C43" s="130"/>
      <c r="D43" s="130"/>
      <c r="E43" s="130"/>
      <c r="F43" s="130"/>
      <c r="G43" s="130"/>
    </row>
    <row r="44" spans="1:10" ht="18" x14ac:dyDescent="0.25">
      <c r="A44" s="5"/>
      <c r="B44" s="5"/>
      <c r="C44" s="5"/>
      <c r="D44" s="5"/>
      <c r="E44" s="5"/>
      <c r="F44" s="6"/>
      <c r="G44" s="6"/>
    </row>
    <row r="45" spans="1:10" ht="51" x14ac:dyDescent="0.25">
      <c r="A45" s="21" t="s">
        <v>14</v>
      </c>
      <c r="B45" s="20" t="s">
        <v>15</v>
      </c>
      <c r="C45" s="20" t="s">
        <v>16</v>
      </c>
      <c r="D45" s="20" t="s">
        <v>20</v>
      </c>
      <c r="E45" s="21" t="s">
        <v>111</v>
      </c>
      <c r="F45" s="21" t="s">
        <v>119</v>
      </c>
      <c r="G45" s="21" t="s">
        <v>133</v>
      </c>
    </row>
    <row r="46" spans="1:10" ht="15.75" customHeight="1" x14ac:dyDescent="0.25">
      <c r="A46" s="10">
        <v>3</v>
      </c>
      <c r="B46" s="37"/>
      <c r="C46" s="37"/>
      <c r="D46" s="37" t="s">
        <v>21</v>
      </c>
      <c r="E46" s="38">
        <v>7714596.1900000004</v>
      </c>
      <c r="F46" s="38">
        <v>366113.5</v>
      </c>
      <c r="G46" s="38">
        <f>SUM(G47+G55+G65+G67+G71+G73)</f>
        <v>8080709.6900000004</v>
      </c>
      <c r="H46" s="31"/>
      <c r="I46" s="30"/>
      <c r="J46" s="30"/>
    </row>
    <row r="47" spans="1:10" ht="15.75" customHeight="1" x14ac:dyDescent="0.25">
      <c r="A47" s="10"/>
      <c r="B47" s="14">
        <v>31</v>
      </c>
      <c r="C47" s="14"/>
      <c r="D47" s="10" t="s">
        <v>22</v>
      </c>
      <c r="E47" s="27">
        <v>3478466.52</v>
      </c>
      <c r="F47" s="36">
        <v>495638.33</v>
      </c>
      <c r="G47" s="36">
        <f>SUM(G48:G54)</f>
        <v>3974104.85</v>
      </c>
      <c r="H47" s="31"/>
    </row>
    <row r="48" spans="1:10" x14ac:dyDescent="0.25">
      <c r="A48" s="11"/>
      <c r="B48" s="11"/>
      <c r="C48" s="12">
        <v>11</v>
      </c>
      <c r="D48" s="12" t="s">
        <v>18</v>
      </c>
      <c r="E48" s="27">
        <v>11530.29</v>
      </c>
      <c r="F48" s="9">
        <v>0</v>
      </c>
      <c r="G48" s="36">
        <v>11530.29</v>
      </c>
      <c r="H48" s="31"/>
    </row>
    <row r="49" spans="1:11" x14ac:dyDescent="0.25">
      <c r="A49" s="11"/>
      <c r="B49" s="11"/>
      <c r="C49" s="12">
        <v>31</v>
      </c>
      <c r="D49" s="12" t="s">
        <v>38</v>
      </c>
      <c r="E49" s="27">
        <v>1650226.43</v>
      </c>
      <c r="F49" s="9">
        <v>262083.55</v>
      </c>
      <c r="G49" s="36">
        <v>1912309.98</v>
      </c>
      <c r="H49" s="31"/>
      <c r="K49" s="31"/>
    </row>
    <row r="50" spans="1:11" x14ac:dyDescent="0.25">
      <c r="A50" s="11"/>
      <c r="B50" s="11"/>
      <c r="C50" s="12">
        <v>41</v>
      </c>
      <c r="D50" s="12" t="s">
        <v>50</v>
      </c>
      <c r="E50" s="27">
        <v>1596257.22</v>
      </c>
      <c r="F50" s="9">
        <v>203264.84</v>
      </c>
      <c r="G50" s="36">
        <v>1799522.06</v>
      </c>
      <c r="H50" s="31"/>
      <c r="K50" s="31"/>
    </row>
    <row r="51" spans="1:11" x14ac:dyDescent="0.25">
      <c r="A51" s="11"/>
      <c r="B51" s="11"/>
      <c r="C51" s="12">
        <v>420410</v>
      </c>
      <c r="D51" s="12" t="s">
        <v>61</v>
      </c>
      <c r="E51" s="27">
        <v>0</v>
      </c>
      <c r="F51" s="9">
        <v>30099.94</v>
      </c>
      <c r="G51" s="36">
        <v>30099.94</v>
      </c>
      <c r="H51" s="31"/>
      <c r="K51" s="31"/>
    </row>
    <row r="52" spans="1:11" x14ac:dyDescent="0.25">
      <c r="A52" s="11"/>
      <c r="B52" s="11"/>
      <c r="C52" s="12">
        <v>51</v>
      </c>
      <c r="D52" s="12" t="s">
        <v>63</v>
      </c>
      <c r="E52" s="27">
        <v>106310.97</v>
      </c>
      <c r="F52" s="9">
        <v>40312.01</v>
      </c>
      <c r="G52" s="36">
        <v>146622.98000000001</v>
      </c>
      <c r="H52" s="31"/>
      <c r="K52" s="31"/>
    </row>
    <row r="53" spans="1:11" x14ac:dyDescent="0.25">
      <c r="A53" s="11"/>
      <c r="B53" s="11"/>
      <c r="C53" s="12">
        <v>54</v>
      </c>
      <c r="D53" s="12" t="s">
        <v>54</v>
      </c>
      <c r="E53" s="27">
        <v>46452.98</v>
      </c>
      <c r="F53" s="9">
        <v>16463.689999999999</v>
      </c>
      <c r="G53" s="36">
        <v>62916.67</v>
      </c>
      <c r="H53" s="31"/>
      <c r="K53" s="31"/>
    </row>
    <row r="54" spans="1:11" x14ac:dyDescent="0.25">
      <c r="A54" s="11"/>
      <c r="B54" s="11"/>
      <c r="C54" s="12">
        <v>57</v>
      </c>
      <c r="D54" s="12" t="s">
        <v>62</v>
      </c>
      <c r="E54" s="27">
        <v>67688.63</v>
      </c>
      <c r="F54" s="9">
        <v>-56585.7</v>
      </c>
      <c r="G54" s="36">
        <v>11102.93</v>
      </c>
      <c r="H54" s="31"/>
      <c r="K54" s="31"/>
    </row>
    <row r="55" spans="1:11" x14ac:dyDescent="0.25">
      <c r="A55" s="11"/>
      <c r="B55" s="11">
        <v>32</v>
      </c>
      <c r="C55" s="12"/>
      <c r="D55" s="25" t="s">
        <v>34</v>
      </c>
      <c r="E55" s="27">
        <f>SUM(E56:E64)</f>
        <v>4134795.79</v>
      </c>
      <c r="F55" s="36">
        <f>SUM(F56:F64)</f>
        <v>-112760.88999999998</v>
      </c>
      <c r="G55" s="36">
        <f>SUM(G56:G64)</f>
        <v>4022034.88</v>
      </c>
      <c r="H55" s="31"/>
      <c r="I55" s="30"/>
      <c r="J55" s="30"/>
      <c r="K55" s="31"/>
    </row>
    <row r="56" spans="1:11" x14ac:dyDescent="0.25">
      <c r="A56" s="11"/>
      <c r="B56" s="11"/>
      <c r="C56" s="12">
        <v>11</v>
      </c>
      <c r="D56" s="12" t="s">
        <v>18</v>
      </c>
      <c r="E56" s="27">
        <v>56141.75</v>
      </c>
      <c r="F56" s="9">
        <v>0</v>
      </c>
      <c r="G56" s="36">
        <v>56142</v>
      </c>
      <c r="H56" s="31"/>
      <c r="K56" s="31"/>
    </row>
    <row r="57" spans="1:11" x14ac:dyDescent="0.25">
      <c r="A57" s="11"/>
      <c r="B57" s="11"/>
      <c r="C57" s="12">
        <v>31</v>
      </c>
      <c r="D57" s="12" t="s">
        <v>38</v>
      </c>
      <c r="E57" s="27">
        <v>601946.9</v>
      </c>
      <c r="F57" s="9">
        <v>0</v>
      </c>
      <c r="G57" s="36">
        <v>601946.9</v>
      </c>
      <c r="H57" s="31"/>
      <c r="K57" s="31"/>
    </row>
    <row r="58" spans="1:11" x14ac:dyDescent="0.25">
      <c r="A58" s="11"/>
      <c r="B58" s="11"/>
      <c r="C58" s="12">
        <v>41</v>
      </c>
      <c r="D58" s="12" t="s">
        <v>50</v>
      </c>
      <c r="E58" s="27">
        <v>3396111.22</v>
      </c>
      <c r="F58" s="9">
        <v>-1018793.69</v>
      </c>
      <c r="G58" s="36">
        <v>2377317.5299999998</v>
      </c>
      <c r="H58" s="31"/>
    </row>
    <row r="59" spans="1:11" x14ac:dyDescent="0.25">
      <c r="A59" s="11"/>
      <c r="B59" s="11"/>
      <c r="C59" s="12">
        <v>420410</v>
      </c>
      <c r="D59" s="12" t="s">
        <v>61</v>
      </c>
      <c r="E59" s="27">
        <v>0</v>
      </c>
      <c r="F59" s="9">
        <v>866276.23</v>
      </c>
      <c r="G59" s="36">
        <v>866276.23</v>
      </c>
      <c r="H59" s="31"/>
    </row>
    <row r="60" spans="1:11" x14ac:dyDescent="0.25">
      <c r="A60" s="11"/>
      <c r="B60" s="11"/>
      <c r="C60" s="12">
        <v>53</v>
      </c>
      <c r="D60" s="12" t="s">
        <v>108</v>
      </c>
      <c r="E60" s="27">
        <v>27042.27</v>
      </c>
      <c r="F60" s="9"/>
      <c r="G60" s="36">
        <v>27042</v>
      </c>
      <c r="H60" s="31"/>
    </row>
    <row r="61" spans="1:11" x14ac:dyDescent="0.25">
      <c r="A61" s="11"/>
      <c r="B61" s="11"/>
      <c r="C61" s="12">
        <v>54</v>
      </c>
      <c r="D61" s="12" t="s">
        <v>54</v>
      </c>
      <c r="E61" s="27">
        <v>3583.52</v>
      </c>
      <c r="F61" s="9">
        <v>-77.17</v>
      </c>
      <c r="G61" s="36">
        <v>3506.35</v>
      </c>
      <c r="H61" s="31"/>
    </row>
    <row r="62" spans="1:11" x14ac:dyDescent="0.25">
      <c r="A62" s="11"/>
      <c r="B62" s="11"/>
      <c r="C62" s="12">
        <v>57</v>
      </c>
      <c r="D62" s="12" t="s">
        <v>55</v>
      </c>
      <c r="E62" s="27">
        <v>1990.84</v>
      </c>
      <c r="F62" s="9">
        <v>-1372.07</v>
      </c>
      <c r="G62" s="36">
        <v>618.77</v>
      </c>
      <c r="H62" s="31"/>
    </row>
    <row r="63" spans="1:11" ht="25.5" x14ac:dyDescent="0.25">
      <c r="A63" s="11"/>
      <c r="B63" s="11"/>
      <c r="C63" s="46">
        <v>72</v>
      </c>
      <c r="D63" s="15" t="s">
        <v>57</v>
      </c>
      <c r="E63" s="27">
        <v>6636.14</v>
      </c>
      <c r="F63" s="9">
        <v>0</v>
      </c>
      <c r="G63" s="36">
        <v>6636.14</v>
      </c>
      <c r="H63" s="31"/>
      <c r="K63" s="30"/>
    </row>
    <row r="64" spans="1:11" x14ac:dyDescent="0.25">
      <c r="A64" s="11"/>
      <c r="B64" s="11"/>
      <c r="C64" s="12">
        <v>51</v>
      </c>
      <c r="D64" s="12" t="s">
        <v>63</v>
      </c>
      <c r="E64" s="27">
        <v>41343.15</v>
      </c>
      <c r="F64" s="9">
        <v>41205.81</v>
      </c>
      <c r="G64" s="36">
        <v>82548.960000000006</v>
      </c>
      <c r="H64" s="31"/>
    </row>
    <row r="65" spans="1:8" x14ac:dyDescent="0.25">
      <c r="A65" s="11"/>
      <c r="B65" s="11">
        <v>34</v>
      </c>
      <c r="C65" s="12"/>
      <c r="D65" s="32" t="s">
        <v>64</v>
      </c>
      <c r="E65" s="27">
        <v>6967.95</v>
      </c>
      <c r="F65" s="36">
        <f>SUM(F66)</f>
        <v>0</v>
      </c>
      <c r="G65" s="36">
        <f>SUM(G66)</f>
        <v>6967.95</v>
      </c>
      <c r="H65" s="31"/>
    </row>
    <row r="66" spans="1:8" x14ac:dyDescent="0.25">
      <c r="A66" s="11"/>
      <c r="B66" s="11"/>
      <c r="C66" s="12">
        <v>31</v>
      </c>
      <c r="D66" s="12" t="s">
        <v>38</v>
      </c>
      <c r="E66" s="27">
        <v>6967.95</v>
      </c>
      <c r="F66" s="9">
        <v>0</v>
      </c>
      <c r="G66" s="36">
        <v>6967.95</v>
      </c>
      <c r="H66" s="31"/>
    </row>
    <row r="67" spans="1:8" ht="25.5" x14ac:dyDescent="0.25">
      <c r="A67" s="11"/>
      <c r="B67" s="11">
        <v>36</v>
      </c>
      <c r="C67" s="12"/>
      <c r="D67" s="29" t="s">
        <v>65</v>
      </c>
      <c r="E67" s="27">
        <v>89853.21</v>
      </c>
      <c r="F67" s="36">
        <v>-17019.16</v>
      </c>
      <c r="G67" s="36">
        <f>SUM(G68:G70)</f>
        <v>72834.05</v>
      </c>
      <c r="H67" s="31"/>
    </row>
    <row r="68" spans="1:8" x14ac:dyDescent="0.25">
      <c r="A68" s="11"/>
      <c r="B68" s="11"/>
      <c r="C68" s="12">
        <v>31</v>
      </c>
      <c r="D68" s="15" t="s">
        <v>38</v>
      </c>
      <c r="E68" s="27">
        <v>0</v>
      </c>
      <c r="F68" s="9">
        <v>0</v>
      </c>
      <c r="G68" s="36">
        <f t="shared" ref="G68:G79" si="0">SUM(F68/7.5345)</f>
        <v>0</v>
      </c>
      <c r="H68" s="31"/>
    </row>
    <row r="69" spans="1:8" x14ac:dyDescent="0.25">
      <c r="A69" s="11"/>
      <c r="B69" s="11"/>
      <c r="C69" s="12">
        <v>51</v>
      </c>
      <c r="D69" s="12" t="s">
        <v>63</v>
      </c>
      <c r="E69" s="27">
        <v>0</v>
      </c>
      <c r="F69" s="9">
        <v>0</v>
      </c>
      <c r="G69" s="36">
        <f t="shared" si="0"/>
        <v>0</v>
      </c>
      <c r="H69" s="31"/>
    </row>
    <row r="70" spans="1:8" x14ac:dyDescent="0.25">
      <c r="A70" s="11"/>
      <c r="B70" s="11"/>
      <c r="C70" s="12">
        <v>54</v>
      </c>
      <c r="D70" s="12" t="s">
        <v>54</v>
      </c>
      <c r="E70" s="27">
        <v>89853.21</v>
      </c>
      <c r="F70" s="9">
        <v>-17019.16</v>
      </c>
      <c r="G70" s="36">
        <v>72834.05</v>
      </c>
      <c r="H70" s="31"/>
    </row>
    <row r="71" spans="1:8" ht="51" x14ac:dyDescent="0.25">
      <c r="A71" s="11"/>
      <c r="B71" s="11">
        <v>37</v>
      </c>
      <c r="C71" s="12"/>
      <c r="D71" s="29" t="s">
        <v>66</v>
      </c>
      <c r="E71" s="27">
        <v>0</v>
      </c>
      <c r="F71" s="9">
        <v>1011.35</v>
      </c>
      <c r="G71" s="36">
        <v>1011.35</v>
      </c>
      <c r="H71" s="31"/>
    </row>
    <row r="72" spans="1:8" x14ac:dyDescent="0.25">
      <c r="A72" s="11"/>
      <c r="B72" s="11"/>
      <c r="C72" s="12">
        <v>31</v>
      </c>
      <c r="D72" s="12" t="s">
        <v>38</v>
      </c>
      <c r="E72" s="27">
        <v>0</v>
      </c>
      <c r="F72" s="9">
        <v>1011.35</v>
      </c>
      <c r="G72" s="36">
        <v>1011.35</v>
      </c>
      <c r="H72" s="31"/>
    </row>
    <row r="73" spans="1:8" x14ac:dyDescent="0.25">
      <c r="A73" s="11"/>
      <c r="B73" s="11">
        <v>38</v>
      </c>
      <c r="C73" s="12"/>
      <c r="D73" s="32" t="s">
        <v>67</v>
      </c>
      <c r="E73" s="27">
        <v>4512.58</v>
      </c>
      <c r="F73" s="36">
        <v>-755.97</v>
      </c>
      <c r="G73" s="36">
        <f>SUM(G74:G75)</f>
        <v>3756.61</v>
      </c>
      <c r="H73" s="31"/>
    </row>
    <row r="74" spans="1:8" x14ac:dyDescent="0.25">
      <c r="A74" s="11"/>
      <c r="B74" s="11"/>
      <c r="C74" s="12">
        <v>31</v>
      </c>
      <c r="D74" s="12" t="s">
        <v>38</v>
      </c>
      <c r="E74" s="27">
        <v>663.61</v>
      </c>
      <c r="F74" s="9">
        <v>0</v>
      </c>
      <c r="G74" s="36">
        <v>663.61</v>
      </c>
      <c r="H74" s="31"/>
    </row>
    <row r="75" spans="1:8" x14ac:dyDescent="0.25">
      <c r="A75" s="11"/>
      <c r="B75" s="25"/>
      <c r="C75" s="12">
        <v>51</v>
      </c>
      <c r="D75" s="12" t="s">
        <v>63</v>
      </c>
      <c r="E75" s="27">
        <v>3848.96</v>
      </c>
      <c r="F75" s="9">
        <v>-755.96</v>
      </c>
      <c r="G75" s="36">
        <v>3093</v>
      </c>
      <c r="H75" s="31"/>
    </row>
    <row r="76" spans="1:8" ht="25.5" x14ac:dyDescent="0.25">
      <c r="A76" s="39"/>
      <c r="B76" s="39"/>
      <c r="C76" s="39"/>
      <c r="D76" s="40" t="s">
        <v>5</v>
      </c>
      <c r="E76" s="38">
        <v>317008.43</v>
      </c>
      <c r="F76" s="38">
        <v>4871.8500000000004</v>
      </c>
      <c r="G76" s="38">
        <f>SUM(G77+G80+G87)</f>
        <v>321880.28000000003</v>
      </c>
      <c r="H76" s="31"/>
    </row>
    <row r="77" spans="1:8" ht="38.25" x14ac:dyDescent="0.25">
      <c r="A77" s="13"/>
      <c r="B77" s="33">
        <v>41</v>
      </c>
      <c r="C77" s="33"/>
      <c r="D77" s="23" t="s">
        <v>69</v>
      </c>
      <c r="E77" s="27">
        <v>0</v>
      </c>
      <c r="F77" s="9">
        <f>SUM(F78:F79)</f>
        <v>0</v>
      </c>
      <c r="G77" s="36">
        <f t="shared" si="0"/>
        <v>0</v>
      </c>
      <c r="H77" s="31"/>
    </row>
    <row r="78" spans="1:8" x14ac:dyDescent="0.25">
      <c r="A78" s="13"/>
      <c r="B78" s="13"/>
      <c r="C78" s="33">
        <v>11</v>
      </c>
      <c r="D78" s="24" t="s">
        <v>18</v>
      </c>
      <c r="E78" s="27">
        <v>0</v>
      </c>
      <c r="F78" s="9">
        <v>0</v>
      </c>
      <c r="G78" s="36">
        <f t="shared" si="0"/>
        <v>0</v>
      </c>
      <c r="H78" s="31"/>
    </row>
    <row r="79" spans="1:8" x14ac:dyDescent="0.25">
      <c r="A79" s="13"/>
      <c r="B79" s="13"/>
      <c r="C79" s="33">
        <v>31</v>
      </c>
      <c r="D79" s="24" t="s">
        <v>38</v>
      </c>
      <c r="E79" s="27">
        <v>0</v>
      </c>
      <c r="F79" s="9">
        <v>0</v>
      </c>
      <c r="G79" s="36">
        <f t="shared" si="0"/>
        <v>0</v>
      </c>
      <c r="H79" s="31"/>
    </row>
    <row r="80" spans="1:8" ht="38.25" x14ac:dyDescent="0.25">
      <c r="A80" s="14"/>
      <c r="B80" s="14">
        <v>42</v>
      </c>
      <c r="C80" s="14"/>
      <c r="D80" s="23" t="s">
        <v>46</v>
      </c>
      <c r="E80" s="27">
        <v>294445.55</v>
      </c>
      <c r="F80" s="36">
        <v>4871.8500000000004</v>
      </c>
      <c r="G80" s="36">
        <f>SUM(G81:G86)</f>
        <v>299317.40000000002</v>
      </c>
      <c r="H80" s="31"/>
    </row>
    <row r="81" spans="1:8" x14ac:dyDescent="0.25">
      <c r="A81" s="14"/>
      <c r="B81" s="14"/>
      <c r="C81" s="12">
        <v>11</v>
      </c>
      <c r="D81" s="12" t="s">
        <v>18</v>
      </c>
      <c r="E81" s="27">
        <v>0</v>
      </c>
      <c r="F81" s="9">
        <v>0</v>
      </c>
      <c r="G81" s="9">
        <v>0</v>
      </c>
      <c r="H81" s="31"/>
    </row>
    <row r="82" spans="1:8" x14ac:dyDescent="0.25">
      <c r="A82" s="14"/>
      <c r="B82" s="14"/>
      <c r="C82" s="12">
        <v>31</v>
      </c>
      <c r="D82" s="12" t="s">
        <v>38</v>
      </c>
      <c r="E82" s="27">
        <v>240228.28</v>
      </c>
      <c r="F82" s="9">
        <v>6000</v>
      </c>
      <c r="G82" s="36">
        <v>246228.28</v>
      </c>
      <c r="H82" s="31"/>
    </row>
    <row r="83" spans="1:8" x14ac:dyDescent="0.25">
      <c r="A83" s="14"/>
      <c r="B83" s="14"/>
      <c r="C83" s="12">
        <v>45</v>
      </c>
      <c r="D83" s="12" t="s">
        <v>18</v>
      </c>
      <c r="E83" s="27">
        <v>53089.120000000003</v>
      </c>
      <c r="F83" s="9">
        <v>0</v>
      </c>
      <c r="G83" s="36">
        <v>53089.120000000003</v>
      </c>
      <c r="H83" s="31"/>
    </row>
    <row r="84" spans="1:8" x14ac:dyDescent="0.25">
      <c r="A84" s="14"/>
      <c r="B84" s="14"/>
      <c r="C84" s="12">
        <v>51</v>
      </c>
      <c r="D84" s="12" t="s">
        <v>63</v>
      </c>
      <c r="E84" s="27">
        <v>1128.1400000000001</v>
      </c>
      <c r="F84" s="9">
        <v>-1128.1400000000001</v>
      </c>
      <c r="G84" s="36">
        <v>0</v>
      </c>
      <c r="H84" s="31"/>
    </row>
    <row r="85" spans="1:8" x14ac:dyDescent="0.25">
      <c r="A85" s="14"/>
      <c r="B85" s="14"/>
      <c r="C85" s="12">
        <v>54</v>
      </c>
      <c r="D85" s="12" t="s">
        <v>54</v>
      </c>
      <c r="E85" s="27">
        <v>0</v>
      </c>
      <c r="F85" s="9">
        <v>0</v>
      </c>
      <c r="G85" s="36">
        <v>0</v>
      </c>
      <c r="H85" s="31"/>
    </row>
    <row r="86" spans="1:8" x14ac:dyDescent="0.25">
      <c r="A86" s="14"/>
      <c r="B86" s="14"/>
      <c r="C86" s="12">
        <v>62</v>
      </c>
      <c r="D86" s="12" t="s">
        <v>59</v>
      </c>
      <c r="E86" s="27">
        <v>0</v>
      </c>
      <c r="F86" s="9">
        <v>0</v>
      </c>
      <c r="G86" s="36">
        <v>0</v>
      </c>
      <c r="H86" s="31"/>
    </row>
    <row r="87" spans="1:8" ht="38.25" x14ac:dyDescent="0.25">
      <c r="A87" s="14"/>
      <c r="B87" s="14">
        <v>45</v>
      </c>
      <c r="C87" s="12"/>
      <c r="D87" s="29" t="s">
        <v>68</v>
      </c>
      <c r="E87" s="27">
        <v>22562.880000000001</v>
      </c>
      <c r="F87" s="36">
        <v>0</v>
      </c>
      <c r="G87" s="36">
        <v>22562.880000000001</v>
      </c>
      <c r="H87" s="31"/>
    </row>
    <row r="88" spans="1:8" x14ac:dyDescent="0.25">
      <c r="A88" s="14"/>
      <c r="B88" s="14"/>
      <c r="C88" s="12">
        <v>31</v>
      </c>
      <c r="D88" s="12" t="s">
        <v>38</v>
      </c>
      <c r="E88" s="27">
        <v>22562.880000000001</v>
      </c>
      <c r="F88" s="9">
        <v>0</v>
      </c>
      <c r="G88" s="36">
        <v>22562.880000000001</v>
      </c>
      <c r="H88" s="31"/>
    </row>
    <row r="89" spans="1:8" x14ac:dyDescent="0.25">
      <c r="A89" s="53"/>
      <c r="B89" s="53"/>
      <c r="C89" s="54"/>
      <c r="D89" s="54" t="s">
        <v>70</v>
      </c>
      <c r="E89" s="38">
        <v>8031604.6200000001</v>
      </c>
      <c r="F89" s="49">
        <f>SUM(F76+F46)</f>
        <v>370985.35</v>
      </c>
      <c r="G89" s="49">
        <f>SUM(G76+G46)</f>
        <v>8402589.9700000007</v>
      </c>
      <c r="H89" s="31"/>
    </row>
    <row r="90" spans="1:8" x14ac:dyDescent="0.25">
      <c r="H90" s="31"/>
    </row>
    <row r="91" spans="1:8" x14ac:dyDescent="0.25">
      <c r="E91" s="30"/>
      <c r="G91" s="30"/>
    </row>
    <row r="92" spans="1:8" x14ac:dyDescent="0.25">
      <c r="E92" s="3"/>
    </row>
    <row r="93" spans="1:8" x14ac:dyDescent="0.25">
      <c r="E93" s="48" t="s">
        <v>115</v>
      </c>
      <c r="F93" s="3"/>
    </row>
    <row r="94" spans="1:8" x14ac:dyDescent="0.25">
      <c r="E94" s="48" t="s">
        <v>116</v>
      </c>
      <c r="F94" s="3"/>
    </row>
  </sheetData>
  <mergeCells count="6">
    <mergeCell ref="A9:G9"/>
    <mergeCell ref="A43:G43"/>
    <mergeCell ref="A3:G3"/>
    <mergeCell ref="A5:G5"/>
    <mergeCell ref="A7:G7"/>
    <mergeCell ref="A41:C41"/>
  </mergeCells>
  <pageMargins left="0.7" right="0.7" top="0.75" bottom="0.75" header="0.3" footer="0.3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A11" sqref="A11:D11"/>
    </sheetView>
  </sheetViews>
  <sheetFormatPr defaultRowHeight="15" x14ac:dyDescent="0.25"/>
  <cols>
    <col min="1" max="1" width="37.7109375" customWidth="1"/>
    <col min="2" max="2" width="17" bestFit="1" customWidth="1"/>
    <col min="3" max="3" width="10.140625" bestFit="1" customWidth="1"/>
    <col min="4" max="4" width="12.5703125" bestFit="1" customWidth="1"/>
    <col min="5" max="5" width="13.85546875" customWidth="1"/>
    <col min="6" max="6" width="11.7109375" hidden="1" customWidth="1"/>
    <col min="7" max="7" width="9.140625" hidden="1" customWidth="1"/>
    <col min="8" max="8" width="6" customWidth="1"/>
    <col min="10" max="10" width="10" bestFit="1" customWidth="1"/>
  </cols>
  <sheetData>
    <row r="1" spans="1:10" x14ac:dyDescent="0.25">
      <c r="A1" t="s">
        <v>114</v>
      </c>
    </row>
    <row r="2" spans="1:10" x14ac:dyDescent="0.25">
      <c r="A2" t="s">
        <v>120</v>
      </c>
    </row>
    <row r="3" spans="1:10" ht="67.5" customHeight="1" x14ac:dyDescent="0.25">
      <c r="A3" s="114" t="s">
        <v>132</v>
      </c>
      <c r="B3" s="114"/>
      <c r="C3" s="114"/>
      <c r="D3" s="114"/>
      <c r="E3" s="114"/>
      <c r="F3" s="114"/>
      <c r="G3" s="114"/>
      <c r="H3" s="114"/>
    </row>
    <row r="4" spans="1:10" ht="18" customHeight="1" x14ac:dyDescent="0.25">
      <c r="A4" s="5"/>
      <c r="B4" s="5"/>
      <c r="C4" s="5"/>
      <c r="D4" s="5"/>
    </row>
    <row r="5" spans="1:10" ht="15.75" x14ac:dyDescent="0.25">
      <c r="A5" s="114" t="s">
        <v>31</v>
      </c>
      <c r="B5" s="114"/>
      <c r="C5" s="116"/>
      <c r="D5" s="116"/>
    </row>
    <row r="6" spans="1:10" ht="18" x14ac:dyDescent="0.25">
      <c r="A6" s="5"/>
      <c r="B6" s="5"/>
      <c r="C6" s="6"/>
      <c r="D6" s="6"/>
    </row>
    <row r="7" spans="1:10" ht="18" customHeight="1" x14ac:dyDescent="0.25">
      <c r="A7" s="114" t="s">
        <v>13</v>
      </c>
      <c r="B7" s="115"/>
      <c r="C7" s="115"/>
      <c r="D7" s="115"/>
    </row>
    <row r="8" spans="1:10" ht="18" x14ac:dyDescent="0.25">
      <c r="A8" s="5"/>
      <c r="B8" s="5"/>
      <c r="C8" s="6"/>
      <c r="D8" s="6"/>
    </row>
    <row r="9" spans="1:10" ht="15.75" x14ac:dyDescent="0.25">
      <c r="A9" s="114" t="s">
        <v>24</v>
      </c>
      <c r="B9" s="130"/>
      <c r="C9" s="130"/>
      <c r="D9" s="130"/>
    </row>
    <row r="10" spans="1:10" ht="18" x14ac:dyDescent="0.25">
      <c r="A10" s="5"/>
      <c r="B10" s="5"/>
      <c r="C10" s="6"/>
      <c r="D10" s="6"/>
    </row>
    <row r="11" spans="1:10" ht="63.75" x14ac:dyDescent="0.25">
      <c r="A11" s="21" t="s">
        <v>25</v>
      </c>
      <c r="B11" s="21" t="s">
        <v>111</v>
      </c>
      <c r="C11" s="21" t="s">
        <v>119</v>
      </c>
      <c r="D11" s="21" t="s">
        <v>133</v>
      </c>
    </row>
    <row r="12" spans="1:10" ht="15.75" customHeight="1" x14ac:dyDescent="0.25">
      <c r="A12" s="10" t="s">
        <v>26</v>
      </c>
      <c r="B12" s="9">
        <v>8031604.6200000001</v>
      </c>
      <c r="C12" s="9">
        <v>370985</v>
      </c>
      <c r="D12" s="9">
        <v>8402589.9700000007</v>
      </c>
      <c r="E12" s="30"/>
      <c r="J12" s="31"/>
    </row>
    <row r="13" spans="1:10" ht="15.75" customHeight="1" x14ac:dyDescent="0.25">
      <c r="A13" s="10" t="s">
        <v>71</v>
      </c>
      <c r="B13" s="9">
        <v>8031604.6200000001</v>
      </c>
      <c r="C13" s="9">
        <v>370985</v>
      </c>
      <c r="D13" s="9">
        <v>8402589.9700000007</v>
      </c>
      <c r="F13" s="31"/>
    </row>
    <row r="14" spans="1:10" x14ac:dyDescent="0.25">
      <c r="A14" s="15" t="s">
        <v>72</v>
      </c>
      <c r="B14" s="9">
        <v>8031604.6200000001</v>
      </c>
      <c r="C14" s="9">
        <v>370985</v>
      </c>
      <c r="D14" s="9">
        <v>8402589.9700000007</v>
      </c>
    </row>
    <row r="17" spans="2:3" x14ac:dyDescent="0.25">
      <c r="B17" s="48" t="s">
        <v>115</v>
      </c>
      <c r="C17" s="3"/>
    </row>
    <row r="18" spans="2:3" x14ac:dyDescent="0.25">
      <c r="B18" s="48" t="s">
        <v>116</v>
      </c>
      <c r="C18" s="3"/>
    </row>
  </sheetData>
  <mergeCells count="4">
    <mergeCell ref="A5:D5"/>
    <mergeCell ref="A7:D7"/>
    <mergeCell ref="A9:D9"/>
    <mergeCell ref="A3:H3"/>
  </mergeCells>
  <pageMargins left="0.7" right="0.7" top="0.75" bottom="0.75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A4" sqref="A4:H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20.7109375" customWidth="1"/>
    <col min="6" max="6" width="11.28515625" customWidth="1"/>
    <col min="7" max="7" width="16.85546875" customWidth="1"/>
  </cols>
  <sheetData>
    <row r="1" spans="1:8" x14ac:dyDescent="0.25">
      <c r="A1" t="s">
        <v>114</v>
      </c>
    </row>
    <row r="2" spans="1:8" x14ac:dyDescent="0.25">
      <c r="A2" t="s">
        <v>120</v>
      </c>
    </row>
    <row r="4" spans="1:8" ht="61.9" customHeight="1" x14ac:dyDescent="0.25">
      <c r="A4" s="114" t="s">
        <v>134</v>
      </c>
      <c r="B4" s="114"/>
      <c r="C4" s="114"/>
      <c r="D4" s="114"/>
      <c r="E4" s="114"/>
      <c r="F4" s="114"/>
      <c r="G4" s="114"/>
      <c r="H4" s="114"/>
    </row>
    <row r="5" spans="1:8" ht="18" customHeight="1" x14ac:dyDescent="0.25">
      <c r="A5" s="5"/>
      <c r="B5" s="5"/>
      <c r="C5" s="5"/>
      <c r="D5" s="5"/>
      <c r="E5" s="5"/>
      <c r="F5" s="5"/>
      <c r="G5" s="5"/>
    </row>
    <row r="6" spans="1:8" ht="15.75" x14ac:dyDescent="0.25">
      <c r="A6" s="114" t="s">
        <v>31</v>
      </c>
      <c r="B6" s="114"/>
      <c r="C6" s="114"/>
      <c r="D6" s="114"/>
      <c r="E6" s="114"/>
      <c r="F6" s="116"/>
      <c r="G6" s="116"/>
    </row>
    <row r="7" spans="1:8" ht="18" x14ac:dyDescent="0.25">
      <c r="A7" s="5"/>
      <c r="B7" s="5"/>
      <c r="C7" s="5"/>
      <c r="D7" s="5"/>
      <c r="E7" s="5"/>
      <c r="F7" s="6"/>
      <c r="G7" s="6"/>
    </row>
    <row r="8" spans="1:8" ht="18" customHeight="1" x14ac:dyDescent="0.25">
      <c r="A8" s="114" t="s">
        <v>27</v>
      </c>
      <c r="B8" s="115"/>
      <c r="C8" s="115"/>
      <c r="D8" s="115"/>
      <c r="E8" s="115"/>
      <c r="F8" s="115"/>
      <c r="G8" s="115"/>
    </row>
    <row r="9" spans="1:8" ht="18" x14ac:dyDescent="0.25">
      <c r="A9" s="5"/>
      <c r="B9" s="5"/>
      <c r="C9" s="5"/>
      <c r="D9" s="5"/>
      <c r="E9" s="5"/>
      <c r="F9" s="6"/>
      <c r="G9" s="6"/>
    </row>
    <row r="10" spans="1:8" ht="51" x14ac:dyDescent="0.25">
      <c r="A10" s="21" t="s">
        <v>14</v>
      </c>
      <c r="B10" s="20" t="s">
        <v>15</v>
      </c>
      <c r="C10" s="20" t="s">
        <v>16</v>
      </c>
      <c r="D10" s="20" t="s">
        <v>49</v>
      </c>
      <c r="E10" s="21" t="s">
        <v>43</v>
      </c>
      <c r="F10" s="21" t="s">
        <v>122</v>
      </c>
      <c r="G10" s="21" t="s">
        <v>133</v>
      </c>
    </row>
    <row r="11" spans="1:8" ht="25.5" x14ac:dyDescent="0.25">
      <c r="A11" s="10">
        <v>8</v>
      </c>
      <c r="B11" s="10"/>
      <c r="C11" s="10"/>
      <c r="D11" s="10" t="s">
        <v>28</v>
      </c>
      <c r="E11" s="8">
        <v>0</v>
      </c>
      <c r="F11" s="8">
        <v>0</v>
      </c>
      <c r="G11" s="8">
        <v>0</v>
      </c>
    </row>
    <row r="12" spans="1:8" x14ac:dyDescent="0.25">
      <c r="A12" s="10"/>
      <c r="B12" s="14">
        <v>84</v>
      </c>
      <c r="C12" s="14"/>
      <c r="D12" s="14" t="s">
        <v>35</v>
      </c>
      <c r="E12" s="8">
        <v>0</v>
      </c>
      <c r="F12" s="8">
        <v>0</v>
      </c>
      <c r="G12" s="8">
        <v>0</v>
      </c>
    </row>
    <row r="13" spans="1:8" ht="25.5" x14ac:dyDescent="0.25">
      <c r="A13" s="11"/>
      <c r="B13" s="11"/>
      <c r="C13" s="12">
        <v>81</v>
      </c>
      <c r="D13" s="15" t="s">
        <v>36</v>
      </c>
      <c r="E13" s="8">
        <v>0</v>
      </c>
      <c r="F13" s="8">
        <v>0</v>
      </c>
      <c r="G13" s="8">
        <v>0</v>
      </c>
    </row>
    <row r="14" spans="1:8" ht="25.5" x14ac:dyDescent="0.25">
      <c r="A14" s="13">
        <v>5</v>
      </c>
      <c r="B14" s="13"/>
      <c r="C14" s="13"/>
      <c r="D14" s="23" t="s">
        <v>29</v>
      </c>
      <c r="E14" s="8">
        <v>0</v>
      </c>
      <c r="F14" s="8">
        <v>0</v>
      </c>
      <c r="G14" s="8">
        <v>0</v>
      </c>
    </row>
    <row r="15" spans="1:8" ht="25.5" x14ac:dyDescent="0.25">
      <c r="A15" s="14"/>
      <c r="B15" s="14">
        <v>54</v>
      </c>
      <c r="C15" s="14"/>
      <c r="D15" s="24" t="s">
        <v>37</v>
      </c>
      <c r="E15" s="8">
        <v>0</v>
      </c>
      <c r="F15" s="8">
        <v>0</v>
      </c>
      <c r="G15" s="8">
        <v>0</v>
      </c>
    </row>
    <row r="16" spans="1:8" x14ac:dyDescent="0.25">
      <c r="A16" s="14"/>
      <c r="B16" s="14"/>
      <c r="C16" s="12">
        <v>11</v>
      </c>
      <c r="D16" s="12" t="s">
        <v>18</v>
      </c>
      <c r="E16" s="8">
        <v>0</v>
      </c>
      <c r="F16" s="8">
        <v>0</v>
      </c>
      <c r="G16" s="8">
        <v>0</v>
      </c>
    </row>
    <row r="17" spans="1:7" x14ac:dyDescent="0.25">
      <c r="A17" s="14"/>
      <c r="B17" s="14"/>
      <c r="C17" s="12">
        <v>31</v>
      </c>
      <c r="D17" s="12" t="s">
        <v>38</v>
      </c>
      <c r="E17" s="8">
        <v>0</v>
      </c>
      <c r="F17" s="8">
        <v>0</v>
      </c>
      <c r="G17" s="8">
        <v>0</v>
      </c>
    </row>
    <row r="21" spans="1:7" x14ac:dyDescent="0.25">
      <c r="E21" s="48" t="s">
        <v>115</v>
      </c>
      <c r="F21" s="3"/>
    </row>
    <row r="22" spans="1:7" x14ac:dyDescent="0.25">
      <c r="E22" s="48" t="s">
        <v>116</v>
      </c>
      <c r="F22" s="3"/>
    </row>
  </sheetData>
  <mergeCells count="3">
    <mergeCell ref="A6:G6"/>
    <mergeCell ref="A8:G8"/>
    <mergeCell ref="A4:H4"/>
  </mergeCells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zoomScale="90" zoomScaleNormal="90" workbookViewId="0">
      <selection activeCell="J7" sqref="J7"/>
    </sheetView>
  </sheetViews>
  <sheetFormatPr defaultRowHeight="15" x14ac:dyDescent="0.25"/>
  <cols>
    <col min="1" max="1" width="10.42578125" customWidth="1"/>
    <col min="2" max="2" width="8.42578125" bestFit="1" customWidth="1"/>
    <col min="3" max="3" width="4.28515625" customWidth="1"/>
    <col min="4" max="4" width="30.5703125" customWidth="1"/>
    <col min="5" max="5" width="13.85546875" customWidth="1"/>
    <col min="6" max="6" width="11.85546875" customWidth="1"/>
    <col min="7" max="7" width="12.42578125" customWidth="1"/>
    <col min="8" max="8" width="17.140625" customWidth="1"/>
  </cols>
  <sheetData>
    <row r="1" spans="1:8" x14ac:dyDescent="0.25">
      <c r="A1" t="s">
        <v>114</v>
      </c>
    </row>
    <row r="2" spans="1:8" x14ac:dyDescent="0.25">
      <c r="A2" t="s">
        <v>120</v>
      </c>
    </row>
    <row r="3" spans="1:8" ht="65.25" customHeight="1" x14ac:dyDescent="0.25">
      <c r="A3" s="114" t="s">
        <v>131</v>
      </c>
      <c r="B3" s="114"/>
      <c r="C3" s="114"/>
      <c r="D3" s="114"/>
      <c r="E3" s="114"/>
      <c r="F3" s="114"/>
      <c r="G3" s="114"/>
    </row>
    <row r="4" spans="1:8" ht="18" x14ac:dyDescent="0.25">
      <c r="A4" s="5"/>
      <c r="B4" s="5"/>
      <c r="C4" s="5"/>
      <c r="D4" s="5"/>
      <c r="E4" s="5"/>
      <c r="F4" s="6"/>
      <c r="G4" s="6"/>
    </row>
    <row r="5" spans="1:8" ht="18" customHeight="1" x14ac:dyDescent="0.25">
      <c r="A5" s="114" t="s">
        <v>30</v>
      </c>
      <c r="B5" s="115"/>
      <c r="C5" s="115"/>
      <c r="D5" s="115"/>
      <c r="E5" s="115"/>
      <c r="F5" s="115"/>
      <c r="G5" s="115"/>
    </row>
    <row r="6" spans="1:8" ht="18" x14ac:dyDescent="0.25">
      <c r="A6" s="5"/>
      <c r="B6" s="5"/>
      <c r="C6" s="5"/>
      <c r="D6" s="5"/>
      <c r="E6" s="5"/>
      <c r="F6" s="6"/>
      <c r="G6" s="6"/>
    </row>
    <row r="7" spans="1:8" ht="81" customHeight="1" x14ac:dyDescent="0.25">
      <c r="A7" s="146" t="s">
        <v>32</v>
      </c>
      <c r="B7" s="147"/>
      <c r="C7" s="148"/>
      <c r="D7" s="68" t="s">
        <v>33</v>
      </c>
      <c r="E7" s="69" t="s">
        <v>113</v>
      </c>
      <c r="F7" s="69" t="s">
        <v>122</v>
      </c>
      <c r="G7" s="69" t="s">
        <v>133</v>
      </c>
    </row>
    <row r="8" spans="1:8" ht="30" x14ac:dyDescent="0.25">
      <c r="A8" s="143" t="s">
        <v>73</v>
      </c>
      <c r="B8" s="144"/>
      <c r="C8" s="145"/>
      <c r="D8" s="106" t="s">
        <v>74</v>
      </c>
      <c r="E8" s="70">
        <f>SUM(E9+E32+E38)</f>
        <v>7725804.6900000004</v>
      </c>
      <c r="F8" s="71">
        <v>308141.03999999998</v>
      </c>
      <c r="G8" s="70">
        <f>SUM(G9+G32+G38)</f>
        <v>8033945.5700000003</v>
      </c>
      <c r="H8" s="30" t="s">
        <v>129</v>
      </c>
    </row>
    <row r="9" spans="1:8" x14ac:dyDescent="0.25">
      <c r="A9" s="137" t="s">
        <v>75</v>
      </c>
      <c r="B9" s="138"/>
      <c r="C9" s="139"/>
      <c r="D9" s="109" t="s">
        <v>76</v>
      </c>
      <c r="E9" s="72">
        <v>7270565.46</v>
      </c>
      <c r="F9" s="72">
        <v>302140.87</v>
      </c>
      <c r="G9" s="72">
        <f t="shared" ref="G9" si="0">SUM(G10)</f>
        <v>7572706.3399999999</v>
      </c>
      <c r="H9" s="30"/>
    </row>
    <row r="10" spans="1:8" x14ac:dyDescent="0.25">
      <c r="A10" s="73">
        <v>3</v>
      </c>
      <c r="B10" s="74"/>
      <c r="C10" s="75"/>
      <c r="D10" s="75" t="s">
        <v>21</v>
      </c>
      <c r="E10" s="76">
        <v>7270565.46</v>
      </c>
      <c r="F10" s="76">
        <v>302140.87</v>
      </c>
      <c r="G10" s="76">
        <f t="shared" ref="G10" si="1">SUM(G11+G14+G20+G23+G26+G29)</f>
        <v>7572706.3399999999</v>
      </c>
    </row>
    <row r="11" spans="1:8" x14ac:dyDescent="0.25">
      <c r="A11" s="149" t="s">
        <v>77</v>
      </c>
      <c r="B11" s="150"/>
      <c r="C11" s="151"/>
      <c r="D11" s="107" t="s">
        <v>18</v>
      </c>
      <c r="E11" s="76">
        <v>40629.760000000002</v>
      </c>
      <c r="F11" s="77">
        <v>0</v>
      </c>
      <c r="G11" s="78">
        <f>SUM(G12:G13)</f>
        <v>40629.760000000002</v>
      </c>
    </row>
    <row r="12" spans="1:8" x14ac:dyDescent="0.25">
      <c r="A12" s="79">
        <v>31</v>
      </c>
      <c r="B12" s="80"/>
      <c r="C12" s="81"/>
      <c r="D12" s="108" t="s">
        <v>22</v>
      </c>
      <c r="E12" s="77">
        <v>11530.29</v>
      </c>
      <c r="F12" s="77">
        <v>0</v>
      </c>
      <c r="G12" s="77">
        <v>11530.29</v>
      </c>
    </row>
    <row r="13" spans="1:8" x14ac:dyDescent="0.25">
      <c r="A13" s="79">
        <v>32</v>
      </c>
      <c r="B13" s="80"/>
      <c r="C13" s="81"/>
      <c r="D13" s="108" t="s">
        <v>34</v>
      </c>
      <c r="E13" s="77">
        <v>29099.47</v>
      </c>
      <c r="F13" s="77">
        <v>0</v>
      </c>
      <c r="G13" s="77">
        <v>29099.47</v>
      </c>
    </row>
    <row r="14" spans="1:8" x14ac:dyDescent="0.25">
      <c r="A14" s="149" t="s">
        <v>78</v>
      </c>
      <c r="B14" s="150"/>
      <c r="C14" s="151"/>
      <c r="D14" s="107" t="s">
        <v>38</v>
      </c>
      <c r="E14" s="76">
        <v>2256812.06</v>
      </c>
      <c r="F14" s="77">
        <v>262816.07</v>
      </c>
      <c r="G14" s="76">
        <f>SUM(G15:G19)</f>
        <v>2519628.13</v>
      </c>
    </row>
    <row r="15" spans="1:8" x14ac:dyDescent="0.25">
      <c r="A15" s="79">
        <v>31</v>
      </c>
      <c r="B15" s="80"/>
      <c r="C15" s="81"/>
      <c r="D15" s="108" t="s">
        <v>22</v>
      </c>
      <c r="E15" s="77">
        <v>1649589.29</v>
      </c>
      <c r="F15" s="77">
        <v>261804.91</v>
      </c>
      <c r="G15" s="77">
        <v>1911394.2</v>
      </c>
    </row>
    <row r="16" spans="1:8" x14ac:dyDescent="0.25">
      <c r="A16" s="79">
        <v>32</v>
      </c>
      <c r="B16" s="80"/>
      <c r="C16" s="81"/>
      <c r="D16" s="108" t="s">
        <v>34</v>
      </c>
      <c r="E16" s="77">
        <v>599591.06999999995</v>
      </c>
      <c r="F16" s="77">
        <v>0</v>
      </c>
      <c r="G16" s="82">
        <v>599591.06999999995</v>
      </c>
    </row>
    <row r="17" spans="1:7" x14ac:dyDescent="0.25">
      <c r="A17" s="79">
        <v>34</v>
      </c>
      <c r="B17" s="80"/>
      <c r="C17" s="81"/>
      <c r="D17" s="108" t="s">
        <v>64</v>
      </c>
      <c r="E17" s="77">
        <v>6967.95</v>
      </c>
      <c r="F17" s="77">
        <v>0</v>
      </c>
      <c r="G17" s="77">
        <v>6967.95</v>
      </c>
    </row>
    <row r="18" spans="1:7" ht="42.75" x14ac:dyDescent="0.25">
      <c r="A18" s="79">
        <v>37</v>
      </c>
      <c r="B18" s="80"/>
      <c r="C18" s="81"/>
      <c r="D18" s="108" t="s">
        <v>79</v>
      </c>
      <c r="E18" s="77">
        <v>0</v>
      </c>
      <c r="F18" s="77">
        <v>1011.3</v>
      </c>
      <c r="G18" s="77">
        <v>1011.3</v>
      </c>
    </row>
    <row r="19" spans="1:7" x14ac:dyDescent="0.25">
      <c r="A19" s="79">
        <v>38</v>
      </c>
      <c r="B19" s="80"/>
      <c r="C19" s="81"/>
      <c r="D19" s="108" t="s">
        <v>67</v>
      </c>
      <c r="E19" s="77">
        <v>663.61</v>
      </c>
      <c r="F19" s="77">
        <v>0</v>
      </c>
      <c r="G19" s="77">
        <v>663.61</v>
      </c>
    </row>
    <row r="20" spans="1:7" ht="19.5" customHeight="1" x14ac:dyDescent="0.25">
      <c r="A20" s="149" t="s">
        <v>80</v>
      </c>
      <c r="B20" s="150"/>
      <c r="C20" s="151"/>
      <c r="D20" s="108" t="s">
        <v>50</v>
      </c>
      <c r="E20" s="76">
        <v>4853407.66</v>
      </c>
      <c r="F20" s="77">
        <v>-812349.21</v>
      </c>
      <c r="G20" s="76">
        <f>SUM(G21:G22)</f>
        <v>4041058.45</v>
      </c>
    </row>
    <row r="21" spans="1:7" x14ac:dyDescent="0.25">
      <c r="A21" s="79">
        <v>31</v>
      </c>
      <c r="B21" s="83"/>
      <c r="C21" s="84"/>
      <c r="D21" s="108" t="s">
        <v>22</v>
      </c>
      <c r="E21" s="77">
        <v>1590019.24</v>
      </c>
      <c r="F21" s="77">
        <v>206444.49</v>
      </c>
      <c r="G21" s="77">
        <v>1796463.73</v>
      </c>
    </row>
    <row r="22" spans="1:7" x14ac:dyDescent="0.25">
      <c r="A22" s="79">
        <v>32</v>
      </c>
      <c r="B22" s="83"/>
      <c r="C22" s="84"/>
      <c r="D22" s="108" t="s">
        <v>34</v>
      </c>
      <c r="E22" s="77">
        <v>3263388.41</v>
      </c>
      <c r="F22" s="77">
        <v>-1018793.69</v>
      </c>
      <c r="G22" s="77">
        <v>2244594.7200000002</v>
      </c>
    </row>
    <row r="23" spans="1:7" ht="15.75" customHeight="1" x14ac:dyDescent="0.25">
      <c r="A23" s="149" t="s">
        <v>81</v>
      </c>
      <c r="B23" s="150"/>
      <c r="C23" s="151"/>
      <c r="D23" s="107" t="s">
        <v>61</v>
      </c>
      <c r="E23" s="77">
        <v>0</v>
      </c>
      <c r="F23" s="77">
        <v>893245.28</v>
      </c>
      <c r="G23" s="76">
        <f>SUM(G24:G25)</f>
        <v>893245.27999999991</v>
      </c>
    </row>
    <row r="24" spans="1:7" x14ac:dyDescent="0.25">
      <c r="A24" s="79">
        <v>31</v>
      </c>
      <c r="B24" s="83"/>
      <c r="C24" s="84"/>
      <c r="D24" s="108" t="s">
        <v>22</v>
      </c>
      <c r="E24" s="77">
        <v>0</v>
      </c>
      <c r="F24" s="77">
        <v>30099.94</v>
      </c>
      <c r="G24" s="77">
        <v>30099.94</v>
      </c>
    </row>
    <row r="25" spans="1:7" x14ac:dyDescent="0.25">
      <c r="A25" s="79">
        <v>32</v>
      </c>
      <c r="B25" s="83"/>
      <c r="C25" s="84"/>
      <c r="D25" s="108" t="s">
        <v>34</v>
      </c>
      <c r="E25" s="77">
        <v>0</v>
      </c>
      <c r="F25" s="77">
        <v>863145.34</v>
      </c>
      <c r="G25" s="77">
        <v>863145.34</v>
      </c>
    </row>
    <row r="26" spans="1:7" x14ac:dyDescent="0.25">
      <c r="A26" s="152" t="s">
        <v>85</v>
      </c>
      <c r="B26" s="153"/>
      <c r="C26" s="154"/>
      <c r="D26" s="107" t="s">
        <v>54</v>
      </c>
      <c r="E26" s="76">
        <v>50036.5</v>
      </c>
      <c r="F26" s="77">
        <v>16386.52</v>
      </c>
      <c r="G26" s="76">
        <f>SUM(G27:G28)</f>
        <v>66423.02</v>
      </c>
    </row>
    <row r="27" spans="1:7" x14ac:dyDescent="0.25">
      <c r="A27" s="79">
        <v>31</v>
      </c>
      <c r="B27" s="83"/>
      <c r="C27" s="84"/>
      <c r="D27" s="108" t="s">
        <v>22</v>
      </c>
      <c r="E27" s="77">
        <v>46452.98</v>
      </c>
      <c r="F27" s="77">
        <v>16463.689999999999</v>
      </c>
      <c r="G27" s="77">
        <v>62916.67</v>
      </c>
    </row>
    <row r="28" spans="1:7" x14ac:dyDescent="0.25">
      <c r="A28" s="79">
        <v>32</v>
      </c>
      <c r="B28" s="83"/>
      <c r="C28" s="84"/>
      <c r="D28" s="108" t="s">
        <v>34</v>
      </c>
      <c r="E28" s="77">
        <v>3583.52</v>
      </c>
      <c r="F28" s="77">
        <v>-77.17</v>
      </c>
      <c r="G28" s="77">
        <v>3506.35</v>
      </c>
    </row>
    <row r="29" spans="1:7" s="47" customFormat="1" x14ac:dyDescent="0.25">
      <c r="A29" s="149" t="s">
        <v>82</v>
      </c>
      <c r="B29" s="150"/>
      <c r="C29" s="151"/>
      <c r="D29" s="110" t="s">
        <v>55</v>
      </c>
      <c r="E29" s="76">
        <v>69679.47</v>
      </c>
      <c r="F29" s="77">
        <v>-57957.77</v>
      </c>
      <c r="G29" s="76">
        <f>SUM(G30:G31)</f>
        <v>11721.7</v>
      </c>
    </row>
    <row r="30" spans="1:7" x14ac:dyDescent="0.25">
      <c r="A30" s="79">
        <v>31</v>
      </c>
      <c r="B30" s="83"/>
      <c r="C30" s="84"/>
      <c r="D30" s="108" t="s">
        <v>22</v>
      </c>
      <c r="E30" s="77">
        <v>67688.63</v>
      </c>
      <c r="F30" s="77">
        <v>-56585.7</v>
      </c>
      <c r="G30" s="77">
        <v>11102.93</v>
      </c>
    </row>
    <row r="31" spans="1:7" x14ac:dyDescent="0.25">
      <c r="A31" s="79">
        <v>32</v>
      </c>
      <c r="B31" s="83"/>
      <c r="C31" s="84"/>
      <c r="D31" s="108" t="s">
        <v>34</v>
      </c>
      <c r="E31" s="77">
        <v>1990.84</v>
      </c>
      <c r="F31" s="77">
        <v>-1372.07</v>
      </c>
      <c r="G31" s="77">
        <v>618.77</v>
      </c>
    </row>
    <row r="32" spans="1:7" ht="30" x14ac:dyDescent="0.25">
      <c r="A32" s="137" t="s">
        <v>83</v>
      </c>
      <c r="B32" s="138"/>
      <c r="C32" s="139"/>
      <c r="D32" s="103" t="s">
        <v>84</v>
      </c>
      <c r="E32" s="72">
        <v>139358.95000000001</v>
      </c>
      <c r="F32" s="72">
        <f t="shared" ref="F32:G32" si="2">SUM(F33)</f>
        <v>0</v>
      </c>
      <c r="G32" s="72">
        <f t="shared" si="2"/>
        <v>139358.95000000001</v>
      </c>
    </row>
    <row r="33" spans="1:7" x14ac:dyDescent="0.25">
      <c r="A33" s="85">
        <v>3</v>
      </c>
      <c r="B33" s="86"/>
      <c r="C33" s="87"/>
      <c r="D33" s="75" t="s">
        <v>21</v>
      </c>
      <c r="E33" s="77">
        <v>139358.95000000001</v>
      </c>
      <c r="F33" s="77">
        <f t="shared" ref="F33:G33" si="3">SUM(F34+F36)</f>
        <v>0</v>
      </c>
      <c r="G33" s="77">
        <f t="shared" si="3"/>
        <v>139358.95000000001</v>
      </c>
    </row>
    <row r="34" spans="1:7" x14ac:dyDescent="0.25">
      <c r="A34" s="149" t="s">
        <v>80</v>
      </c>
      <c r="B34" s="150"/>
      <c r="C34" s="151"/>
      <c r="D34" s="102" t="s">
        <v>50</v>
      </c>
      <c r="E34" s="76">
        <v>132722.81</v>
      </c>
      <c r="F34" s="77">
        <f>SUM(F35)</f>
        <v>0</v>
      </c>
      <c r="G34" s="76">
        <v>132722.81</v>
      </c>
    </row>
    <row r="35" spans="1:7" x14ac:dyDescent="0.25">
      <c r="A35" s="79">
        <v>32</v>
      </c>
      <c r="B35" s="83"/>
      <c r="C35" s="84"/>
      <c r="D35" s="108" t="s">
        <v>34</v>
      </c>
      <c r="E35" s="77">
        <v>132722.81</v>
      </c>
      <c r="F35" s="77">
        <v>0</v>
      </c>
      <c r="G35" s="77">
        <v>132722.81</v>
      </c>
    </row>
    <row r="36" spans="1:7" ht="28.5" x14ac:dyDescent="0.25">
      <c r="A36" s="155" t="s">
        <v>86</v>
      </c>
      <c r="B36" s="156"/>
      <c r="C36" s="157"/>
      <c r="D36" s="108" t="s">
        <v>87</v>
      </c>
      <c r="E36" s="76">
        <v>6636.14</v>
      </c>
      <c r="F36" s="77">
        <f>SUM(F37)</f>
        <v>0</v>
      </c>
      <c r="G36" s="76">
        <v>6636.14</v>
      </c>
    </row>
    <row r="37" spans="1:7" x14ac:dyDescent="0.25">
      <c r="A37" s="79">
        <v>32</v>
      </c>
      <c r="B37" s="83"/>
      <c r="C37" s="84"/>
      <c r="D37" s="108" t="s">
        <v>34</v>
      </c>
      <c r="E37" s="77">
        <v>6636.14</v>
      </c>
      <c r="F37" s="77">
        <v>0</v>
      </c>
      <c r="G37" s="77">
        <v>6636.14</v>
      </c>
    </row>
    <row r="38" spans="1:7" x14ac:dyDescent="0.25">
      <c r="A38" s="88" t="s">
        <v>88</v>
      </c>
      <c r="B38" s="89"/>
      <c r="C38" s="90"/>
      <c r="D38" s="103" t="s">
        <v>89</v>
      </c>
      <c r="E38" s="72">
        <v>315880.28000000003</v>
      </c>
      <c r="F38" s="91">
        <v>6000</v>
      </c>
      <c r="G38" s="72">
        <f>SUM(G40+G43+G46)</f>
        <v>321880.27999999997</v>
      </c>
    </row>
    <row r="39" spans="1:7" ht="30" x14ac:dyDescent="0.25">
      <c r="A39" s="92">
        <v>4</v>
      </c>
      <c r="B39" s="93"/>
      <c r="C39" s="94"/>
      <c r="D39" s="75" t="s">
        <v>23</v>
      </c>
      <c r="E39" s="77"/>
      <c r="F39" s="77">
        <v>0</v>
      </c>
      <c r="G39" s="77"/>
    </row>
    <row r="40" spans="1:7" ht="15" customHeight="1" x14ac:dyDescent="0.25">
      <c r="A40" s="134" t="s">
        <v>78</v>
      </c>
      <c r="B40" s="135"/>
      <c r="C40" s="136"/>
      <c r="D40" s="102" t="s">
        <v>38</v>
      </c>
      <c r="E40" s="76">
        <v>262791.15999999997</v>
      </c>
      <c r="F40" s="76">
        <v>60000</v>
      </c>
      <c r="G40" s="76">
        <f>SUM(G41:G42)</f>
        <v>268791.15999999997</v>
      </c>
    </row>
    <row r="41" spans="1:7" ht="42.75" x14ac:dyDescent="0.25">
      <c r="A41" s="95">
        <v>42</v>
      </c>
      <c r="B41" s="86"/>
      <c r="C41" s="87"/>
      <c r="D41" s="105" t="s">
        <v>46</v>
      </c>
      <c r="E41" s="77">
        <v>240228.28</v>
      </c>
      <c r="F41" s="77">
        <v>6000</v>
      </c>
      <c r="G41" s="77">
        <v>246228.28</v>
      </c>
    </row>
    <row r="42" spans="1:7" ht="28.5" x14ac:dyDescent="0.25">
      <c r="A42" s="95">
        <v>45</v>
      </c>
      <c r="B42" s="86"/>
      <c r="C42" s="87"/>
      <c r="D42" s="105" t="s">
        <v>90</v>
      </c>
      <c r="E42" s="77">
        <v>22562.880000000001</v>
      </c>
      <c r="F42" s="77">
        <v>0</v>
      </c>
      <c r="G42" s="77">
        <v>22562.880000000001</v>
      </c>
    </row>
    <row r="43" spans="1:7" x14ac:dyDescent="0.25">
      <c r="A43" s="140" t="s">
        <v>91</v>
      </c>
      <c r="B43" s="141"/>
      <c r="C43" s="142"/>
      <c r="D43" s="105" t="s">
        <v>18</v>
      </c>
      <c r="E43" s="76">
        <v>53089.120000000003</v>
      </c>
      <c r="F43" s="76">
        <f>SUM(F44:F45)</f>
        <v>0</v>
      </c>
      <c r="G43" s="76">
        <f>SUM(G44:G45)</f>
        <v>53089.120000000003</v>
      </c>
    </row>
    <row r="44" spans="1:7" ht="42.75" x14ac:dyDescent="0.25">
      <c r="A44" s="95">
        <v>42</v>
      </c>
      <c r="B44" s="86"/>
      <c r="C44" s="87"/>
      <c r="D44" s="105" t="s">
        <v>46</v>
      </c>
      <c r="E44" s="77">
        <v>53089.120000000003</v>
      </c>
      <c r="F44" s="77">
        <v>-53089.120000000003</v>
      </c>
      <c r="G44" s="77">
        <v>0</v>
      </c>
    </row>
    <row r="45" spans="1:7" ht="28.5" x14ac:dyDescent="0.25">
      <c r="A45" s="95">
        <v>45</v>
      </c>
      <c r="B45" s="86"/>
      <c r="C45" s="87"/>
      <c r="D45" s="105" t="s">
        <v>135</v>
      </c>
      <c r="E45" s="77">
        <v>0</v>
      </c>
      <c r="F45" s="77">
        <v>53089.120000000003</v>
      </c>
      <c r="G45" s="77">
        <v>53089.120000000003</v>
      </c>
    </row>
    <row r="46" spans="1:7" x14ac:dyDescent="0.25">
      <c r="A46" s="140" t="s">
        <v>92</v>
      </c>
      <c r="B46" s="141"/>
      <c r="C46" s="142"/>
      <c r="D46" s="105" t="s">
        <v>59</v>
      </c>
      <c r="E46" s="77">
        <v>0</v>
      </c>
      <c r="F46" s="77">
        <v>0</v>
      </c>
      <c r="G46" s="77">
        <f t="shared" ref="G46:G47" si="4">SUM(F46/7.5345)</f>
        <v>0</v>
      </c>
    </row>
    <row r="47" spans="1:7" ht="42.75" x14ac:dyDescent="0.25">
      <c r="A47" s="95">
        <v>42</v>
      </c>
      <c r="B47" s="86"/>
      <c r="C47" s="87"/>
      <c r="D47" s="105" t="s">
        <v>46</v>
      </c>
      <c r="E47" s="77">
        <v>0</v>
      </c>
      <c r="F47" s="77">
        <v>0</v>
      </c>
      <c r="G47" s="77">
        <f t="shared" si="4"/>
        <v>0</v>
      </c>
    </row>
    <row r="48" spans="1:7" ht="45" x14ac:dyDescent="0.25">
      <c r="A48" s="143" t="s">
        <v>93</v>
      </c>
      <c r="B48" s="144"/>
      <c r="C48" s="145"/>
      <c r="D48" s="106" t="s">
        <v>94</v>
      </c>
      <c r="E48" s="70">
        <v>215946.65</v>
      </c>
      <c r="F48" s="71">
        <v>79863.679999999993</v>
      </c>
      <c r="G48" s="70">
        <f>SUM(G49+G60+G71)</f>
        <v>295810.31000000006</v>
      </c>
    </row>
    <row r="49" spans="1:7" ht="13.5" customHeight="1" x14ac:dyDescent="0.25">
      <c r="A49" s="137" t="s">
        <v>95</v>
      </c>
      <c r="B49" s="138"/>
      <c r="C49" s="139"/>
      <c r="D49" s="103" t="s">
        <v>96</v>
      </c>
      <c r="E49" s="76">
        <v>63315.42</v>
      </c>
      <c r="F49" s="77">
        <v>-2900.9</v>
      </c>
      <c r="G49" s="77">
        <f>SUM(G50)</f>
        <v>60414.5</v>
      </c>
    </row>
    <row r="50" spans="1:7" ht="13.5" customHeight="1" x14ac:dyDescent="0.25">
      <c r="A50" s="73">
        <v>3</v>
      </c>
      <c r="B50" s="74"/>
      <c r="C50" s="75"/>
      <c r="D50" s="75" t="s">
        <v>21</v>
      </c>
      <c r="E50" s="76">
        <v>63315.42</v>
      </c>
      <c r="F50" s="77">
        <v>-2900.9</v>
      </c>
      <c r="G50" s="76">
        <f>SUM(G51+G53+G56+G58)</f>
        <v>60414.5</v>
      </c>
    </row>
    <row r="51" spans="1:7" ht="16.5" customHeight="1" x14ac:dyDescent="0.25">
      <c r="A51" s="140" t="s">
        <v>77</v>
      </c>
      <c r="B51" s="141"/>
      <c r="C51" s="142"/>
      <c r="D51" s="105" t="s">
        <v>18</v>
      </c>
      <c r="E51" s="76">
        <v>27042.27</v>
      </c>
      <c r="F51" s="77">
        <v>0</v>
      </c>
      <c r="G51" s="76">
        <v>27042.27</v>
      </c>
    </row>
    <row r="52" spans="1:7" ht="13.5" customHeight="1" x14ac:dyDescent="0.25">
      <c r="A52" s="95">
        <v>32</v>
      </c>
      <c r="B52" s="104"/>
      <c r="C52" s="105"/>
      <c r="D52" s="108" t="s">
        <v>34</v>
      </c>
      <c r="E52" s="76">
        <v>27042.27</v>
      </c>
      <c r="F52" s="77">
        <v>0</v>
      </c>
      <c r="G52" s="77">
        <v>27042.27</v>
      </c>
    </row>
    <row r="53" spans="1:7" ht="13.5" customHeight="1" x14ac:dyDescent="0.25">
      <c r="A53" s="134" t="s">
        <v>78</v>
      </c>
      <c r="B53" s="135"/>
      <c r="C53" s="136"/>
      <c r="D53" s="102" t="s">
        <v>38</v>
      </c>
      <c r="E53" s="76">
        <v>2992.9</v>
      </c>
      <c r="F53" s="77">
        <v>278.70999999999998</v>
      </c>
      <c r="G53" s="76">
        <f>SUM(G54:G55)</f>
        <v>3271.6099999999997</v>
      </c>
    </row>
    <row r="54" spans="1:7" ht="13.5" customHeight="1" x14ac:dyDescent="0.25">
      <c r="A54" s="95">
        <v>31</v>
      </c>
      <c r="B54" s="104"/>
      <c r="C54" s="105"/>
      <c r="D54" s="105" t="s">
        <v>22</v>
      </c>
      <c r="E54" s="76">
        <v>637.07000000000005</v>
      </c>
      <c r="F54" s="77">
        <v>278.70999999999998</v>
      </c>
      <c r="G54" s="77">
        <v>915.78</v>
      </c>
    </row>
    <row r="55" spans="1:7" ht="13.5" customHeight="1" x14ac:dyDescent="0.25">
      <c r="A55" s="95">
        <v>32</v>
      </c>
      <c r="B55" s="104"/>
      <c r="C55" s="105"/>
      <c r="D55" s="105" t="s">
        <v>34</v>
      </c>
      <c r="E55" s="76">
        <v>2355.83</v>
      </c>
      <c r="F55" s="77">
        <v>0</v>
      </c>
      <c r="G55" s="77">
        <v>2355.83</v>
      </c>
    </row>
    <row r="56" spans="1:7" ht="13.5" customHeight="1" x14ac:dyDescent="0.25">
      <c r="A56" s="134" t="s">
        <v>80</v>
      </c>
      <c r="B56" s="135"/>
      <c r="C56" s="136"/>
      <c r="D56" s="102" t="s">
        <v>50</v>
      </c>
      <c r="E56" s="76">
        <v>6237.97</v>
      </c>
      <c r="F56" s="77">
        <v>-3179.64</v>
      </c>
      <c r="G56" s="76">
        <f>SUM(G57)</f>
        <v>3058.33</v>
      </c>
    </row>
    <row r="57" spans="1:7" ht="13.5" customHeight="1" x14ac:dyDescent="0.25">
      <c r="A57" s="95">
        <v>31</v>
      </c>
      <c r="B57" s="104"/>
      <c r="C57" s="105"/>
      <c r="D57" s="105" t="s">
        <v>22</v>
      </c>
      <c r="E57" s="76">
        <v>6237.97</v>
      </c>
      <c r="F57" s="77">
        <v>-3179.64</v>
      </c>
      <c r="G57" s="77">
        <v>3058.33</v>
      </c>
    </row>
    <row r="58" spans="1:7" ht="13.5" customHeight="1" x14ac:dyDescent="0.25">
      <c r="A58" s="134" t="s">
        <v>109</v>
      </c>
      <c r="B58" s="135"/>
      <c r="C58" s="136"/>
      <c r="D58" s="102" t="s">
        <v>108</v>
      </c>
      <c r="E58" s="76">
        <v>27042.29</v>
      </c>
      <c r="F58" s="77">
        <v>0</v>
      </c>
      <c r="G58" s="76">
        <v>27042.29</v>
      </c>
    </row>
    <row r="59" spans="1:7" ht="13.5" customHeight="1" x14ac:dyDescent="0.25">
      <c r="A59" s="100">
        <v>32</v>
      </c>
      <c r="B59" s="101"/>
      <c r="C59" s="102"/>
      <c r="D59" s="105" t="s">
        <v>34</v>
      </c>
      <c r="E59" s="76">
        <v>27042.29</v>
      </c>
      <c r="F59" s="77">
        <v>0</v>
      </c>
      <c r="G59" s="77">
        <v>27042.29</v>
      </c>
    </row>
    <row r="60" spans="1:7" ht="24" customHeight="1" x14ac:dyDescent="0.25">
      <c r="A60" s="137" t="s">
        <v>97</v>
      </c>
      <c r="B60" s="138"/>
      <c r="C60" s="139"/>
      <c r="D60" s="103" t="s">
        <v>98</v>
      </c>
      <c r="E60" s="72">
        <v>152631.23000000001</v>
      </c>
      <c r="F60" s="91">
        <v>3130.89</v>
      </c>
      <c r="G60" s="91">
        <f>SUM(G61+G69)</f>
        <v>155762.12000000002</v>
      </c>
    </row>
    <row r="61" spans="1:7" ht="13.5" customHeight="1" x14ac:dyDescent="0.25">
      <c r="A61" s="73">
        <v>3</v>
      </c>
      <c r="B61" s="74"/>
      <c r="C61" s="75"/>
      <c r="D61" s="75" t="s">
        <v>21</v>
      </c>
      <c r="E61" s="77">
        <v>151503.09</v>
      </c>
      <c r="F61" s="77">
        <v>4259.03</v>
      </c>
      <c r="G61" s="77">
        <f>SUM(G62+G66)</f>
        <v>155762.12000000002</v>
      </c>
    </row>
    <row r="62" spans="1:7" ht="15" customHeight="1" x14ac:dyDescent="0.25">
      <c r="A62" s="140" t="s">
        <v>99</v>
      </c>
      <c r="B62" s="141"/>
      <c r="C62" s="142"/>
      <c r="D62" s="105" t="s">
        <v>100</v>
      </c>
      <c r="E62" s="76">
        <v>151503.09</v>
      </c>
      <c r="F62" s="77">
        <v>1128.1400000000001</v>
      </c>
      <c r="G62" s="76">
        <f>SUM(G63:G65)</f>
        <v>152631.23000000001</v>
      </c>
    </row>
    <row r="63" spans="1:7" ht="13.5" customHeight="1" x14ac:dyDescent="0.25">
      <c r="A63" s="95">
        <v>31</v>
      </c>
      <c r="B63" s="104"/>
      <c r="C63" s="105"/>
      <c r="D63" s="105" t="s">
        <v>22</v>
      </c>
      <c r="E63" s="77">
        <v>106310.97</v>
      </c>
      <c r="F63" s="77">
        <v>7445.03</v>
      </c>
      <c r="G63" s="77">
        <v>113756</v>
      </c>
    </row>
    <row r="64" spans="1:7" ht="13.5" customHeight="1" x14ac:dyDescent="0.25">
      <c r="A64" s="95">
        <v>32</v>
      </c>
      <c r="B64" s="104"/>
      <c r="C64" s="105"/>
      <c r="D64" s="105" t="s">
        <v>34</v>
      </c>
      <c r="E64" s="77">
        <v>41343.15</v>
      </c>
      <c r="F64" s="77">
        <v>-5560.92</v>
      </c>
      <c r="G64" s="77">
        <v>35782.230000000003</v>
      </c>
    </row>
    <row r="65" spans="1:7" ht="13.5" customHeight="1" x14ac:dyDescent="0.25">
      <c r="A65" s="95">
        <v>38</v>
      </c>
      <c r="B65" s="104"/>
      <c r="C65" s="105"/>
      <c r="D65" s="105" t="s">
        <v>67</v>
      </c>
      <c r="E65" s="77">
        <v>3848.96</v>
      </c>
      <c r="F65" s="77">
        <v>-755.96</v>
      </c>
      <c r="G65" s="77">
        <v>3093</v>
      </c>
    </row>
    <row r="66" spans="1:7" ht="13.5" customHeight="1" x14ac:dyDescent="0.25">
      <c r="A66" s="140" t="s">
        <v>128</v>
      </c>
      <c r="B66" s="141"/>
      <c r="C66" s="142"/>
      <c r="D66" s="105" t="s">
        <v>61</v>
      </c>
      <c r="E66" s="76">
        <v>0</v>
      </c>
      <c r="F66" s="76">
        <v>3130.89</v>
      </c>
      <c r="G66" s="76">
        <v>3130.89</v>
      </c>
    </row>
    <row r="67" spans="1:7" ht="13.5" customHeight="1" x14ac:dyDescent="0.25">
      <c r="A67" s="95">
        <v>32</v>
      </c>
      <c r="B67" s="93"/>
      <c r="C67" s="87"/>
      <c r="D67" s="111" t="s">
        <v>125</v>
      </c>
      <c r="E67" s="77">
        <v>0</v>
      </c>
      <c r="F67" s="77">
        <v>3130.89</v>
      </c>
      <c r="G67" s="77">
        <v>3130.89</v>
      </c>
    </row>
    <row r="68" spans="1:7" ht="30" x14ac:dyDescent="0.25">
      <c r="A68" s="85">
        <v>4</v>
      </c>
      <c r="B68" s="93"/>
      <c r="C68" s="87"/>
      <c r="D68" s="75" t="s">
        <v>23</v>
      </c>
      <c r="E68" s="77">
        <v>1128.1400000000001</v>
      </c>
      <c r="F68" s="77">
        <v>-1128.0999999999999</v>
      </c>
      <c r="G68" s="77">
        <v>0</v>
      </c>
    </row>
    <row r="69" spans="1:7" ht="13.5" customHeight="1" x14ac:dyDescent="0.25">
      <c r="A69" s="140" t="s">
        <v>99</v>
      </c>
      <c r="B69" s="141"/>
      <c r="C69" s="142"/>
      <c r="D69" s="105" t="s">
        <v>100</v>
      </c>
      <c r="E69" s="77">
        <v>1128.1400000000001</v>
      </c>
      <c r="F69" s="77">
        <v>-1128.1400000000001</v>
      </c>
      <c r="G69" s="77">
        <v>0</v>
      </c>
    </row>
    <row r="70" spans="1:7" ht="42.75" x14ac:dyDescent="0.25">
      <c r="A70" s="95">
        <v>42</v>
      </c>
      <c r="B70" s="104"/>
      <c r="C70" s="105"/>
      <c r="D70" s="105" t="s">
        <v>46</v>
      </c>
      <c r="E70" s="77">
        <v>1128.1400000000001</v>
      </c>
      <c r="F70" s="77">
        <v>-1128</v>
      </c>
      <c r="G70" s="77">
        <v>0</v>
      </c>
    </row>
    <row r="71" spans="1:7" ht="66.75" customHeight="1" x14ac:dyDescent="0.25">
      <c r="A71" s="137" t="s">
        <v>126</v>
      </c>
      <c r="B71" s="138"/>
      <c r="C71" s="139"/>
      <c r="D71" s="103" t="s">
        <v>127</v>
      </c>
      <c r="E71" s="72">
        <v>0</v>
      </c>
      <c r="F71" s="72">
        <f>SUM(F72)</f>
        <v>79633.69</v>
      </c>
      <c r="G71" s="72">
        <f>SUM(G72)</f>
        <v>79633.69</v>
      </c>
    </row>
    <row r="72" spans="1:7" ht="13.5" customHeight="1" x14ac:dyDescent="0.25">
      <c r="A72" s="73">
        <v>3</v>
      </c>
      <c r="B72" s="74"/>
      <c r="C72" s="75"/>
      <c r="D72" s="75" t="s">
        <v>21</v>
      </c>
      <c r="E72" s="77">
        <v>0</v>
      </c>
      <c r="F72" s="77">
        <f>SUM(F73)</f>
        <v>79633.69</v>
      </c>
      <c r="G72" s="77">
        <f>SUM(G73)</f>
        <v>79633.69</v>
      </c>
    </row>
    <row r="73" spans="1:7" ht="15" customHeight="1" x14ac:dyDescent="0.25">
      <c r="A73" s="140" t="s">
        <v>99</v>
      </c>
      <c r="B73" s="141"/>
      <c r="C73" s="142"/>
      <c r="D73" s="105" t="s">
        <v>100</v>
      </c>
      <c r="E73" s="76">
        <v>0</v>
      </c>
      <c r="F73" s="76">
        <f>SUM(F74:F75)</f>
        <v>79633.69</v>
      </c>
      <c r="G73" s="76">
        <f>SUM(G74:G75)</f>
        <v>79633.69</v>
      </c>
    </row>
    <row r="74" spans="1:7" ht="13.5" customHeight="1" x14ac:dyDescent="0.25">
      <c r="A74" s="95">
        <v>31</v>
      </c>
      <c r="B74" s="104"/>
      <c r="C74" s="105"/>
      <c r="D74" s="105" t="s">
        <v>22</v>
      </c>
      <c r="E74" s="77">
        <v>0</v>
      </c>
      <c r="F74" s="77">
        <v>32866.980000000003</v>
      </c>
      <c r="G74" s="77">
        <v>32866.980000000003</v>
      </c>
    </row>
    <row r="75" spans="1:7" ht="13.5" customHeight="1" x14ac:dyDescent="0.25">
      <c r="A75" s="95">
        <v>32</v>
      </c>
      <c r="B75" s="104"/>
      <c r="C75" s="105"/>
      <c r="D75" s="105" t="s">
        <v>34</v>
      </c>
      <c r="E75" s="77">
        <v>0</v>
      </c>
      <c r="F75" s="77">
        <v>46766.71</v>
      </c>
      <c r="G75" s="77">
        <v>46766.71</v>
      </c>
    </row>
    <row r="76" spans="1:7" s="47" customFormat="1" ht="21" customHeight="1" x14ac:dyDescent="0.25">
      <c r="A76" s="143" t="s">
        <v>102</v>
      </c>
      <c r="B76" s="144"/>
      <c r="C76" s="145"/>
      <c r="D76" s="106" t="s">
        <v>103</v>
      </c>
      <c r="E76" s="70">
        <v>89853.21</v>
      </c>
      <c r="F76" s="71">
        <v>-17019.16</v>
      </c>
      <c r="G76" s="70">
        <v>72834.05</v>
      </c>
    </row>
    <row r="77" spans="1:7" s="47" customFormat="1" ht="26.25" customHeight="1" x14ac:dyDescent="0.25">
      <c r="A77" s="137" t="s">
        <v>104</v>
      </c>
      <c r="B77" s="138"/>
      <c r="C77" s="139"/>
      <c r="D77" s="103" t="s">
        <v>105</v>
      </c>
      <c r="E77" s="72">
        <v>89853.21</v>
      </c>
      <c r="F77" s="91">
        <v>-17019.16</v>
      </c>
      <c r="G77" s="72">
        <f>SUM(G78)</f>
        <v>72834.05</v>
      </c>
    </row>
    <row r="78" spans="1:7" x14ac:dyDescent="0.25">
      <c r="A78" s="73">
        <v>3</v>
      </c>
      <c r="B78" s="74"/>
      <c r="C78" s="75"/>
      <c r="D78" s="75" t="s">
        <v>21</v>
      </c>
      <c r="E78" s="76">
        <v>89853.21</v>
      </c>
      <c r="F78" s="77">
        <v>-17019.16</v>
      </c>
      <c r="G78" s="76">
        <f>SUM(G79)</f>
        <v>72834.05</v>
      </c>
    </row>
    <row r="79" spans="1:7" ht="13.5" customHeight="1" x14ac:dyDescent="0.25">
      <c r="A79" s="134" t="s">
        <v>85</v>
      </c>
      <c r="B79" s="135"/>
      <c r="C79" s="136"/>
      <c r="D79" s="105" t="s">
        <v>54</v>
      </c>
      <c r="E79" s="76">
        <v>89853.21</v>
      </c>
      <c r="F79" s="77">
        <v>-17019.16</v>
      </c>
      <c r="G79" s="77">
        <f>SUM(G80:G82)</f>
        <v>72834.05</v>
      </c>
    </row>
    <row r="80" spans="1:7" ht="13.5" customHeight="1" x14ac:dyDescent="0.25">
      <c r="A80" s="95">
        <v>31</v>
      </c>
      <c r="B80" s="104"/>
      <c r="C80" s="105"/>
      <c r="D80" s="105" t="s">
        <v>22</v>
      </c>
      <c r="E80" s="76">
        <v>0</v>
      </c>
      <c r="F80" s="77">
        <v>0</v>
      </c>
      <c r="G80" s="77">
        <v>0</v>
      </c>
    </row>
    <row r="81" spans="1:7" ht="13.5" customHeight="1" x14ac:dyDescent="0.25">
      <c r="A81" s="95">
        <v>32</v>
      </c>
      <c r="B81" s="104"/>
      <c r="C81" s="105"/>
      <c r="D81" s="105" t="s">
        <v>34</v>
      </c>
      <c r="E81" s="76">
        <v>0</v>
      </c>
      <c r="F81" s="77">
        <v>0</v>
      </c>
      <c r="G81" s="77">
        <v>0</v>
      </c>
    </row>
    <row r="82" spans="1:7" ht="28.5" x14ac:dyDescent="0.25">
      <c r="A82" s="95">
        <v>36</v>
      </c>
      <c r="B82" s="104"/>
      <c r="C82" s="105"/>
      <c r="D82" s="105" t="s">
        <v>101</v>
      </c>
      <c r="E82" s="76">
        <v>89853.21</v>
      </c>
      <c r="F82" s="77">
        <v>-17019.16</v>
      </c>
      <c r="G82" s="77">
        <v>72834.05</v>
      </c>
    </row>
    <row r="83" spans="1:7" ht="13.5" customHeight="1" x14ac:dyDescent="0.25">
      <c r="A83" s="96"/>
      <c r="B83" s="97"/>
      <c r="C83" s="98"/>
      <c r="D83" s="98" t="s">
        <v>106</v>
      </c>
      <c r="E83" s="99">
        <f>SUM(E76+E71+E60+E49+E38+E32+E9)</f>
        <v>8031604.5499999998</v>
      </c>
      <c r="F83" s="99">
        <v>370985.38</v>
      </c>
      <c r="G83" s="99">
        <f>SUM(G76+G71+G60+G49+G38+G32+G9)</f>
        <v>8402589.9299999997</v>
      </c>
    </row>
    <row r="84" spans="1:7" x14ac:dyDescent="0.25">
      <c r="F84" s="30"/>
      <c r="G84" s="30"/>
    </row>
    <row r="85" spans="1:7" x14ac:dyDescent="0.25">
      <c r="E85" s="30"/>
    </row>
    <row r="86" spans="1:7" x14ac:dyDescent="0.25">
      <c r="E86" s="3"/>
    </row>
    <row r="87" spans="1:7" x14ac:dyDescent="0.25">
      <c r="E87" s="48" t="s">
        <v>115</v>
      </c>
      <c r="F87" s="3"/>
    </row>
    <row r="88" spans="1:7" x14ac:dyDescent="0.25">
      <c r="E88" s="48" t="s">
        <v>116</v>
      </c>
      <c r="F88" s="3"/>
    </row>
  </sheetData>
  <mergeCells count="32">
    <mergeCell ref="A53:C53"/>
    <mergeCell ref="A56:C56"/>
    <mergeCell ref="A58:C58"/>
    <mergeCell ref="A48:C48"/>
    <mergeCell ref="A49:C49"/>
    <mergeCell ref="A51:C51"/>
    <mergeCell ref="A40:C40"/>
    <mergeCell ref="A43:C43"/>
    <mergeCell ref="A46:C46"/>
    <mergeCell ref="A32:C32"/>
    <mergeCell ref="A26:C26"/>
    <mergeCell ref="A36:C36"/>
    <mergeCell ref="A34:C34"/>
    <mergeCell ref="A11:C11"/>
    <mergeCell ref="A14:C14"/>
    <mergeCell ref="A20:C20"/>
    <mergeCell ref="A23:C23"/>
    <mergeCell ref="A29:C29"/>
    <mergeCell ref="A8:C8"/>
    <mergeCell ref="A9:C9"/>
    <mergeCell ref="A3:G3"/>
    <mergeCell ref="A5:G5"/>
    <mergeCell ref="A7:C7"/>
    <mergeCell ref="A79:C79"/>
    <mergeCell ref="A77:C77"/>
    <mergeCell ref="A71:C71"/>
    <mergeCell ref="A60:C60"/>
    <mergeCell ref="A62:C62"/>
    <mergeCell ref="A69:C69"/>
    <mergeCell ref="A76:C76"/>
    <mergeCell ref="A73:C73"/>
    <mergeCell ref="A66:C66"/>
  </mergeCells>
  <pageMargins left="0.51181102362204722" right="0.51181102362204722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5" sqref="M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2023-05-17T11:09:42Z</cp:lastPrinted>
  <dcterms:created xsi:type="dcterms:W3CDTF">2022-08-12T12:51:27Z</dcterms:created>
  <dcterms:modified xsi:type="dcterms:W3CDTF">2023-05-17T11:12:05Z</dcterms:modified>
</cp:coreProperties>
</file>